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422 Soziale Stadt\QM\Stadtteilkonferenzen\Gem Ob+Wi\2023\16.11\"/>
    </mc:Choice>
  </mc:AlternateContent>
  <xr:revisionPtr revIDLastSave="0" documentId="13_ncr:1_{2516B341-B8BD-4323-B864-D594964EEB31}" xr6:coauthVersionLast="47" xr6:coauthVersionMax="47" xr10:uidLastSave="{00000000-0000-0000-0000-000000000000}"/>
  <bookViews>
    <workbookView xWindow="-120" yWindow="-120" windowWidth="23280" windowHeight="12600" tabRatio="851" firstSheet="19" activeTab="21" xr2:uid="{00000000-000D-0000-FFFF-FFFF00000000}"/>
  </bookViews>
  <sheets>
    <sheet name="Titelblatt" sheetId="2" r:id="rId1"/>
    <sheet name="Inhaltsverzeichnis" sheetId="1" r:id="rId2"/>
    <sheet name="Definitionen" sheetId="25" r:id="rId3"/>
    <sheet name="1. EW_Gesamt" sheetId="6" r:id="rId4"/>
    <sheet name="2. EW_Altersgruppen" sheetId="4" r:id="rId5"/>
    <sheet name="3. EW_Jugend-Altenanteil" sheetId="5" r:id="rId6"/>
    <sheet name="4. EW_Kinder" sheetId="3" r:id="rId7"/>
    <sheet name="5. EW_Einwohnerdichte" sheetId="7" r:id="rId8"/>
    <sheet name="6. EW_Haupt- &amp; Nebenwohnung" sheetId="8" r:id="rId9"/>
    <sheet name="7. EW_Migrationshintergrund" sheetId="9" r:id="rId10"/>
    <sheet name="8. EW_Migration_stärkste Nation" sheetId="10" r:id="rId11"/>
    <sheet name="9. EW_Wohndauer Wtal" sheetId="23" r:id="rId12"/>
    <sheet name="10. EW_Prognose" sheetId="26" r:id="rId13"/>
    <sheet name="11. HH_Personen pro HH" sheetId="12" r:id="rId14"/>
    <sheet name="12. HH_EW nach HH-Typen" sheetId="13" r:id="rId15"/>
    <sheet name="13. HH_HH-Typen" sheetId="14" r:id="rId16"/>
    <sheet name="14. Bewegung_Geburt_Sterbefall" sheetId="15" r:id="rId17"/>
    <sheet name="15. Bewegung_Zuzug_Fortzug" sheetId="16" r:id="rId18"/>
    <sheet name="16. Bewegung_Umzug" sheetId="17" r:id="rId19"/>
    <sheet name="17. Soziales_Arbeitslose" sheetId="18" r:id="rId20"/>
    <sheet name="18. Soziales_SGB II" sheetId="19" r:id="rId21"/>
    <sheet name="19. Soziales_Sozialver.Beschäft" sheetId="20" r:id="rId22"/>
    <sheet name="20. Sonstiges_Leerstand" sheetId="21" r:id="rId23"/>
    <sheet name="21. Sonstiges_Gebäude_Baujahr" sheetId="22" r:id="rId24"/>
    <sheet name="22. Sonstiges_KFZ" sheetId="2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5" i="3" l="1"/>
  <c r="H95" i="3"/>
  <c r="G95" i="3"/>
  <c r="F95" i="3"/>
  <c r="E95" i="3"/>
  <c r="D95" i="3"/>
  <c r="C95" i="3"/>
  <c r="I91" i="3"/>
  <c r="H91" i="3"/>
  <c r="G91" i="3"/>
  <c r="F91" i="3"/>
  <c r="E91" i="3"/>
  <c r="D91" i="3"/>
  <c r="C91" i="3"/>
  <c r="I94" i="3"/>
  <c r="H94" i="3"/>
  <c r="G94" i="3"/>
  <c r="F94" i="3"/>
  <c r="E94" i="3"/>
  <c r="D94" i="3"/>
  <c r="C94" i="3"/>
  <c r="Q79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90" i="3"/>
  <c r="H90" i="3"/>
  <c r="G90" i="3"/>
  <c r="F90" i="3"/>
  <c r="E90" i="3"/>
  <c r="D90" i="3"/>
  <c r="C90" i="3"/>
  <c r="F90" i="5"/>
  <c r="E90" i="5"/>
  <c r="D90" i="5"/>
  <c r="C90" i="5"/>
  <c r="I88" i="5"/>
  <c r="I87" i="5"/>
  <c r="I86" i="5"/>
  <c r="I85" i="5"/>
  <c r="I84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H93" i="6"/>
  <c r="I92" i="6"/>
  <c r="I89" i="6"/>
  <c r="G94" i="6"/>
  <c r="H92" i="6"/>
  <c r="H89" i="6"/>
  <c r="G91" i="6"/>
  <c r="F91" i="6"/>
  <c r="E91" i="6"/>
  <c r="D91" i="6"/>
  <c r="C91" i="6"/>
  <c r="F93" i="15" l="1"/>
  <c r="H89" i="15"/>
  <c r="G89" i="15"/>
  <c r="G93" i="15" s="1"/>
  <c r="F89" i="15"/>
  <c r="D89" i="15"/>
  <c r="D93" i="15" s="1"/>
  <c r="C89" i="15"/>
  <c r="C93" i="15" s="1"/>
  <c r="G92" i="15"/>
  <c r="F92" i="15"/>
  <c r="D92" i="15"/>
  <c r="C92" i="15"/>
  <c r="J88" i="15"/>
  <c r="I88" i="15"/>
  <c r="H88" i="15"/>
  <c r="E88" i="15"/>
  <c r="K88" i="15" s="1"/>
  <c r="J87" i="15"/>
  <c r="I87" i="15"/>
  <c r="H87" i="15"/>
  <c r="E87" i="15"/>
  <c r="K87" i="15" s="1"/>
  <c r="J86" i="15"/>
  <c r="I86" i="15"/>
  <c r="H86" i="15"/>
  <c r="E86" i="15"/>
  <c r="K86" i="15" s="1"/>
  <c r="J85" i="15"/>
  <c r="J89" i="15" s="1"/>
  <c r="I85" i="15"/>
  <c r="I89" i="15" s="1"/>
  <c r="H85" i="15"/>
  <c r="E85" i="15"/>
  <c r="E89" i="15" s="1"/>
  <c r="G89" i="16"/>
  <c r="G93" i="16" s="1"/>
  <c r="F89" i="16"/>
  <c r="D89" i="16"/>
  <c r="C89" i="16"/>
  <c r="G92" i="16"/>
  <c r="F92" i="16"/>
  <c r="D92" i="16"/>
  <c r="C92" i="16"/>
  <c r="J88" i="16"/>
  <c r="I88" i="16"/>
  <c r="H88" i="16"/>
  <c r="E88" i="16"/>
  <c r="K88" i="16" s="1"/>
  <c r="J87" i="16"/>
  <c r="I87" i="16"/>
  <c r="H87" i="16"/>
  <c r="E87" i="16"/>
  <c r="K87" i="16" s="1"/>
  <c r="J86" i="16"/>
  <c r="I86" i="16"/>
  <c r="H86" i="16"/>
  <c r="E86" i="16"/>
  <c r="J85" i="16"/>
  <c r="I85" i="16"/>
  <c r="H85" i="16"/>
  <c r="H89" i="16" s="1"/>
  <c r="E85" i="16"/>
  <c r="D94" i="20"/>
  <c r="C94" i="20"/>
  <c r="D91" i="20"/>
  <c r="C91" i="20"/>
  <c r="E91" i="20"/>
  <c r="E90" i="20"/>
  <c r="E89" i="20"/>
  <c r="E88" i="20"/>
  <c r="E87" i="20"/>
  <c r="D96" i="19"/>
  <c r="E96" i="19" s="1"/>
  <c r="D93" i="19"/>
  <c r="C93" i="19"/>
  <c r="C96" i="19"/>
  <c r="E92" i="19"/>
  <c r="E91" i="19"/>
  <c r="E90" i="19"/>
  <c r="E89" i="19"/>
  <c r="E90" i="18"/>
  <c r="D90" i="18"/>
  <c r="C90" i="18"/>
  <c r="D93" i="18"/>
  <c r="E93" i="18" s="1"/>
  <c r="C93" i="18"/>
  <c r="E89" i="18"/>
  <c r="E88" i="18"/>
  <c r="E87" i="18"/>
  <c r="E86" i="18"/>
  <c r="H92" i="23"/>
  <c r="G92" i="23"/>
  <c r="F92" i="23"/>
  <c r="E92" i="23"/>
  <c r="D92" i="23"/>
  <c r="C92" i="23"/>
  <c r="H89" i="23"/>
  <c r="G89" i="23"/>
  <c r="F89" i="23"/>
  <c r="E89" i="23"/>
  <c r="D89" i="23"/>
  <c r="C89" i="23"/>
  <c r="I88" i="23"/>
  <c r="I87" i="23"/>
  <c r="I86" i="23"/>
  <c r="I85" i="23"/>
  <c r="G90" i="9"/>
  <c r="F90" i="9"/>
  <c r="E90" i="9"/>
  <c r="D90" i="9"/>
  <c r="C90" i="9"/>
  <c r="H90" i="9"/>
  <c r="I90" i="9"/>
  <c r="J78" i="9"/>
  <c r="J88" i="9"/>
  <c r="I88" i="9"/>
  <c r="H88" i="9"/>
  <c r="G88" i="9"/>
  <c r="F88" i="9"/>
  <c r="E88" i="9"/>
  <c r="D88" i="9"/>
  <c r="C88" i="9"/>
  <c r="I87" i="9"/>
  <c r="J86" i="9"/>
  <c r="I86" i="9"/>
  <c r="K86" i="9" s="1"/>
  <c r="I85" i="9"/>
  <c r="J85" i="9" s="1"/>
  <c r="K85" i="9" s="1"/>
  <c r="J84" i="9"/>
  <c r="I84" i="9"/>
  <c r="K84" i="9" s="1"/>
  <c r="H90" i="5"/>
  <c r="G90" i="5"/>
  <c r="I90" i="5" s="1"/>
  <c r="F88" i="5"/>
  <c r="E88" i="5"/>
  <c r="D88" i="5"/>
  <c r="C88" i="5"/>
  <c r="G88" i="5" s="1"/>
  <c r="H88" i="5"/>
  <c r="F87" i="5"/>
  <c r="H87" i="5" s="1"/>
  <c r="F86" i="5"/>
  <c r="H86" i="5" s="1"/>
  <c r="F85" i="5"/>
  <c r="H85" i="5" s="1"/>
  <c r="H84" i="5"/>
  <c r="G84" i="5"/>
  <c r="F84" i="5"/>
  <c r="F88" i="6"/>
  <c r="E88" i="6"/>
  <c r="D88" i="6"/>
  <c r="C88" i="6"/>
  <c r="G88" i="6"/>
  <c r="G87" i="6"/>
  <c r="G86" i="6"/>
  <c r="G85" i="6"/>
  <c r="G84" i="6"/>
  <c r="Y132" i="26"/>
  <c r="X132" i="26"/>
  <c r="W132" i="26"/>
  <c r="V132" i="26"/>
  <c r="U132" i="26"/>
  <c r="T132" i="26"/>
  <c r="S132" i="26"/>
  <c r="R132" i="26"/>
  <c r="Q132" i="26"/>
  <c r="P132" i="26"/>
  <c r="O132" i="26"/>
  <c r="M132" i="26"/>
  <c r="L132" i="26"/>
  <c r="K132" i="26"/>
  <c r="J132" i="26"/>
  <c r="I132" i="26"/>
  <c r="H132" i="26"/>
  <c r="G132" i="26"/>
  <c r="F132" i="26"/>
  <c r="E132" i="26"/>
  <c r="D132" i="26"/>
  <c r="C132" i="26"/>
  <c r="AK131" i="26"/>
  <c r="AJ131" i="26"/>
  <c r="AI131" i="26"/>
  <c r="AH131" i="26"/>
  <c r="AG131" i="26"/>
  <c r="AF131" i="26"/>
  <c r="AE131" i="26"/>
  <c r="AD131" i="26"/>
  <c r="AC131" i="26"/>
  <c r="AB131" i="26"/>
  <c r="AA131" i="26"/>
  <c r="Z131" i="26"/>
  <c r="N131" i="26"/>
  <c r="AL131" i="26" s="1"/>
  <c r="AK130" i="26"/>
  <c r="AJ130" i="26"/>
  <c r="AI130" i="26"/>
  <c r="AH130" i="26"/>
  <c r="AG130" i="26"/>
  <c r="AF130" i="26"/>
  <c r="AE130" i="26"/>
  <c r="AD130" i="26"/>
  <c r="AC130" i="26"/>
  <c r="AB130" i="26"/>
  <c r="AA130" i="26"/>
  <c r="Z130" i="26"/>
  <c r="N130" i="26"/>
  <c r="AK129" i="26"/>
  <c r="AJ129" i="26"/>
  <c r="AI129" i="26"/>
  <c r="AH129" i="26"/>
  <c r="AG129" i="26"/>
  <c r="AF129" i="26"/>
  <c r="AE129" i="26"/>
  <c r="AD129" i="26"/>
  <c r="AC129" i="26"/>
  <c r="AB129" i="26"/>
  <c r="AA129" i="26"/>
  <c r="Z129" i="26"/>
  <c r="N129" i="26"/>
  <c r="AL129" i="26" s="1"/>
  <c r="AL128" i="26"/>
  <c r="AK128" i="26"/>
  <c r="AJ128" i="26"/>
  <c r="AI128" i="26"/>
  <c r="AH128" i="26"/>
  <c r="AG128" i="26"/>
  <c r="AF128" i="26"/>
  <c r="AE128" i="26"/>
  <c r="AD128" i="26"/>
  <c r="AC128" i="26"/>
  <c r="AB128" i="26"/>
  <c r="AA128" i="26"/>
  <c r="Z128" i="26"/>
  <c r="N128" i="26"/>
  <c r="AK127" i="26"/>
  <c r="AJ127" i="26"/>
  <c r="AI127" i="26"/>
  <c r="AH127" i="26"/>
  <c r="AG127" i="26"/>
  <c r="AF127" i="26"/>
  <c r="AE127" i="26"/>
  <c r="AD127" i="26"/>
  <c r="AC127" i="26"/>
  <c r="AB127" i="26"/>
  <c r="AA127" i="26"/>
  <c r="Z127" i="26"/>
  <c r="N127" i="26"/>
  <c r="AL127" i="26" s="1"/>
  <c r="AK126" i="26"/>
  <c r="AJ126" i="26"/>
  <c r="AI126" i="26"/>
  <c r="AH126" i="26"/>
  <c r="AG126" i="26"/>
  <c r="AF126" i="26"/>
  <c r="AE126" i="26"/>
  <c r="AD126" i="26"/>
  <c r="AC126" i="26"/>
  <c r="AB126" i="26"/>
  <c r="AA126" i="26"/>
  <c r="Z126" i="26"/>
  <c r="N126" i="26"/>
  <c r="AK125" i="26"/>
  <c r="AJ125" i="26"/>
  <c r="AI125" i="26"/>
  <c r="AH125" i="26"/>
  <c r="AG125" i="26"/>
  <c r="AF125" i="26"/>
  <c r="AE125" i="26"/>
  <c r="AD125" i="26"/>
  <c r="AC125" i="26"/>
  <c r="AB125" i="26"/>
  <c r="AA125" i="26"/>
  <c r="Z125" i="26"/>
  <c r="N125" i="26"/>
  <c r="AL125" i="26" s="1"/>
  <c r="AK124" i="26"/>
  <c r="AJ124" i="26"/>
  <c r="AI124" i="26"/>
  <c r="AH124" i="26"/>
  <c r="AG124" i="26"/>
  <c r="AF124" i="26"/>
  <c r="AE124" i="26"/>
  <c r="AD124" i="26"/>
  <c r="AC124" i="26"/>
  <c r="AB124" i="26"/>
  <c r="AA124" i="26"/>
  <c r="Z124" i="26"/>
  <c r="N124" i="26"/>
  <c r="AL124" i="26" s="1"/>
  <c r="AK123" i="26"/>
  <c r="AJ123" i="26"/>
  <c r="AI123" i="26"/>
  <c r="AH123" i="26"/>
  <c r="AG123" i="26"/>
  <c r="AF123" i="26"/>
  <c r="AE123" i="26"/>
  <c r="AD123" i="26"/>
  <c r="AC123" i="26"/>
  <c r="AB123" i="26"/>
  <c r="AA123" i="26"/>
  <c r="Z123" i="26"/>
  <c r="N123" i="26"/>
  <c r="AK122" i="26"/>
  <c r="AK132" i="26" s="1"/>
  <c r="AJ122" i="26"/>
  <c r="AI122" i="26"/>
  <c r="AI132" i="26" s="1"/>
  <c r="AH122" i="26"/>
  <c r="AG122" i="26"/>
  <c r="AF122" i="26"/>
  <c r="AE122" i="26"/>
  <c r="AE132" i="26" s="1"/>
  <c r="AD122" i="26"/>
  <c r="AC122" i="26"/>
  <c r="AC132" i="26" s="1"/>
  <c r="AB122" i="26"/>
  <c r="AA122" i="26"/>
  <c r="AA132" i="26" s="1"/>
  <c r="Z122" i="26"/>
  <c r="N122" i="26"/>
  <c r="Y121" i="26"/>
  <c r="X121" i="26"/>
  <c r="W121" i="26"/>
  <c r="V121" i="26"/>
  <c r="U121" i="26"/>
  <c r="T121" i="26"/>
  <c r="S121" i="26"/>
  <c r="R121" i="26"/>
  <c r="Q121" i="26"/>
  <c r="P121" i="26"/>
  <c r="O121" i="26"/>
  <c r="M121" i="26"/>
  <c r="L121" i="26"/>
  <c r="K121" i="26"/>
  <c r="J121" i="26"/>
  <c r="I121" i="26"/>
  <c r="H121" i="26"/>
  <c r="G121" i="26"/>
  <c r="F121" i="26"/>
  <c r="E121" i="26"/>
  <c r="D121" i="26"/>
  <c r="C121" i="26"/>
  <c r="AK120" i="26"/>
  <c r="AJ120" i="26"/>
  <c r="AI120" i="26"/>
  <c r="AH120" i="26"/>
  <c r="AG120" i="26"/>
  <c r="AF120" i="26"/>
  <c r="AE120" i="26"/>
  <c r="AD120" i="26"/>
  <c r="AC120" i="26"/>
  <c r="AB120" i="26"/>
  <c r="AA120" i="26"/>
  <c r="Z120" i="26"/>
  <c r="N120" i="26"/>
  <c r="AL120" i="26" s="1"/>
  <c r="AK119" i="26"/>
  <c r="AJ119" i="26"/>
  <c r="AI119" i="26"/>
  <c r="AH119" i="26"/>
  <c r="AG119" i="26"/>
  <c r="AF119" i="26"/>
  <c r="AE119" i="26"/>
  <c r="AD119" i="26"/>
  <c r="AC119" i="26"/>
  <c r="AB119" i="26"/>
  <c r="AA119" i="26"/>
  <c r="Z119" i="26"/>
  <c r="AL119" i="26" s="1"/>
  <c r="N119" i="26"/>
  <c r="AK118" i="26"/>
  <c r="AJ118" i="26"/>
  <c r="AI118" i="26"/>
  <c r="AH118" i="26"/>
  <c r="AG118" i="26"/>
  <c r="AF118" i="26"/>
  <c r="AE118" i="26"/>
  <c r="AD118" i="26"/>
  <c r="AC118" i="26"/>
  <c r="AB118" i="26"/>
  <c r="AA118" i="26"/>
  <c r="Z118" i="26"/>
  <c r="N118" i="26"/>
  <c r="AL117" i="26"/>
  <c r="AK117" i="26"/>
  <c r="AJ117" i="26"/>
  <c r="AI117" i="26"/>
  <c r="AH117" i="26"/>
  <c r="AG117" i="26"/>
  <c r="AF117" i="26"/>
  <c r="AE117" i="26"/>
  <c r="AD117" i="26"/>
  <c r="AC117" i="26"/>
  <c r="AB117" i="26"/>
  <c r="AA117" i="26"/>
  <c r="Z117" i="26"/>
  <c r="N117" i="26"/>
  <c r="AK116" i="26"/>
  <c r="AJ116" i="26"/>
  <c r="AI116" i="26"/>
  <c r="AH116" i="26"/>
  <c r="AG116" i="26"/>
  <c r="AF116" i="26"/>
  <c r="AE116" i="26"/>
  <c r="AD116" i="26"/>
  <c r="AC116" i="26"/>
  <c r="AB116" i="26"/>
  <c r="AA116" i="26"/>
  <c r="Z116" i="26"/>
  <c r="N116" i="26"/>
  <c r="AL116" i="26" s="1"/>
  <c r="AK115" i="26"/>
  <c r="AJ115" i="26"/>
  <c r="AI115" i="26"/>
  <c r="AH115" i="26"/>
  <c r="AG115" i="26"/>
  <c r="AF115" i="26"/>
  <c r="AE115" i="26"/>
  <c r="AD115" i="26"/>
  <c r="AC115" i="26"/>
  <c r="AB115" i="26"/>
  <c r="AA115" i="26"/>
  <c r="Z115" i="26"/>
  <c r="AL115" i="26" s="1"/>
  <c r="N115" i="26"/>
  <c r="AK114" i="26"/>
  <c r="AJ114" i="26"/>
  <c r="AI114" i="26"/>
  <c r="AH114" i="26"/>
  <c r="AG114" i="26"/>
  <c r="AF114" i="26"/>
  <c r="AE114" i="26"/>
  <c r="AD114" i="26"/>
  <c r="AC114" i="26"/>
  <c r="AB114" i="26"/>
  <c r="AA114" i="26"/>
  <c r="Z114" i="26"/>
  <c r="N114" i="26"/>
  <c r="AL114" i="26" s="1"/>
  <c r="AL113" i="26"/>
  <c r="AK113" i="26"/>
  <c r="AJ113" i="26"/>
  <c r="AI113" i="26"/>
  <c r="AH113" i="26"/>
  <c r="AG113" i="26"/>
  <c r="AF113" i="26"/>
  <c r="AE113" i="26"/>
  <c r="AD113" i="26"/>
  <c r="AC113" i="26"/>
  <c r="AB113" i="26"/>
  <c r="AA113" i="26"/>
  <c r="Z113" i="26"/>
  <c r="N113" i="26"/>
  <c r="AK112" i="26"/>
  <c r="AJ112" i="26"/>
  <c r="AJ121" i="26" s="1"/>
  <c r="AI112" i="26"/>
  <c r="AH112" i="26"/>
  <c r="AG112" i="26"/>
  <c r="AF112" i="26"/>
  <c r="AE112" i="26"/>
  <c r="AD112" i="26"/>
  <c r="AC112" i="26"/>
  <c r="AB112" i="26"/>
  <c r="AB121" i="26" s="1"/>
  <c r="AA112" i="26"/>
  <c r="Z112" i="26"/>
  <c r="N112" i="26"/>
  <c r="AK111" i="26"/>
  <c r="AK121" i="26" s="1"/>
  <c r="AJ111" i="26"/>
  <c r="AI111" i="26"/>
  <c r="AH111" i="26"/>
  <c r="AG111" i="26"/>
  <c r="AG121" i="26" s="1"/>
  <c r="AF111" i="26"/>
  <c r="AE111" i="26"/>
  <c r="AD111" i="26"/>
  <c r="AC111" i="26"/>
  <c r="AC121" i="26" s="1"/>
  <c r="AB111" i="26"/>
  <c r="AA111" i="26"/>
  <c r="Z111" i="26"/>
  <c r="N111" i="26"/>
  <c r="N121" i="26" s="1"/>
  <c r="Y110" i="26"/>
  <c r="X110" i="26"/>
  <c r="W110" i="26"/>
  <c r="V110" i="26"/>
  <c r="U110" i="26"/>
  <c r="T110" i="26"/>
  <c r="S110" i="26"/>
  <c r="R110" i="26"/>
  <c r="Q110" i="26"/>
  <c r="P110" i="26"/>
  <c r="O110" i="26"/>
  <c r="M110" i="26"/>
  <c r="L110" i="26"/>
  <c r="K110" i="26"/>
  <c r="J110" i="26"/>
  <c r="I110" i="26"/>
  <c r="H110" i="26"/>
  <c r="G110" i="26"/>
  <c r="F110" i="26"/>
  <c r="E110" i="26"/>
  <c r="D110" i="26"/>
  <c r="C110" i="26"/>
  <c r="AK109" i="26"/>
  <c r="AJ109" i="26"/>
  <c r="AI109" i="26"/>
  <c r="AH109" i="26"/>
  <c r="AG109" i="26"/>
  <c r="AF109" i="26"/>
  <c r="AE109" i="26"/>
  <c r="AD109" i="26"/>
  <c r="AC109" i="26"/>
  <c r="AB109" i="26"/>
  <c r="AA109" i="26"/>
  <c r="Z109" i="26"/>
  <c r="N109" i="26"/>
  <c r="AK108" i="26"/>
  <c r="AJ108" i="26"/>
  <c r="AI108" i="26"/>
  <c r="AH108" i="26"/>
  <c r="AG108" i="26"/>
  <c r="AF108" i="26"/>
  <c r="AE108" i="26"/>
  <c r="AD108" i="26"/>
  <c r="AC108" i="26"/>
  <c r="AB108" i="26"/>
  <c r="AA108" i="26"/>
  <c r="Z108" i="26"/>
  <c r="N108" i="26"/>
  <c r="AK107" i="26"/>
  <c r="AJ107" i="26"/>
  <c r="AI107" i="26"/>
  <c r="AH107" i="26"/>
  <c r="AG107" i="26"/>
  <c r="AF107" i="26"/>
  <c r="AE107" i="26"/>
  <c r="AD107" i="26"/>
  <c r="AC107" i="26"/>
  <c r="AB107" i="26"/>
  <c r="AA107" i="26"/>
  <c r="Z107" i="26"/>
  <c r="N107" i="26"/>
  <c r="AK106" i="26"/>
  <c r="AJ106" i="26"/>
  <c r="AI106" i="26"/>
  <c r="AH106" i="26"/>
  <c r="AG106" i="26"/>
  <c r="AF106" i="26"/>
  <c r="AE106" i="26"/>
  <c r="AD106" i="26"/>
  <c r="AC106" i="26"/>
  <c r="AB106" i="26"/>
  <c r="AA106" i="26"/>
  <c r="Z106" i="26"/>
  <c r="N106" i="26"/>
  <c r="AL106" i="26" s="1"/>
  <c r="AK105" i="26"/>
  <c r="AJ105" i="26"/>
  <c r="AI105" i="26"/>
  <c r="AH105" i="26"/>
  <c r="AG105" i="26"/>
  <c r="AF105" i="26"/>
  <c r="AE105" i="26"/>
  <c r="AD105" i="26"/>
  <c r="AC105" i="26"/>
  <c r="AB105" i="26"/>
  <c r="AA105" i="26"/>
  <c r="Z105" i="26"/>
  <c r="N105" i="26"/>
  <c r="AL105" i="26" s="1"/>
  <c r="AK104" i="26"/>
  <c r="AJ104" i="26"/>
  <c r="AI104" i="26"/>
  <c r="AH104" i="26"/>
  <c r="AG104" i="26"/>
  <c r="AF104" i="26"/>
  <c r="AE104" i="26"/>
  <c r="AD104" i="26"/>
  <c r="AC104" i="26"/>
  <c r="AB104" i="26"/>
  <c r="AA104" i="26"/>
  <c r="Z104" i="26"/>
  <c r="AL104" i="26" s="1"/>
  <c r="N104" i="26"/>
  <c r="AK103" i="26"/>
  <c r="AJ103" i="26"/>
  <c r="AI103" i="26"/>
  <c r="AH103" i="26"/>
  <c r="AG103" i="26"/>
  <c r="AF103" i="26"/>
  <c r="AE103" i="26"/>
  <c r="AD103" i="26"/>
  <c r="AC103" i="26"/>
  <c r="AB103" i="26"/>
  <c r="AA103" i="26"/>
  <c r="Z103" i="26"/>
  <c r="N103" i="26"/>
  <c r="AL103" i="26" s="1"/>
  <c r="AK102" i="26"/>
  <c r="AJ102" i="26"/>
  <c r="AI102" i="26"/>
  <c r="AH102" i="26"/>
  <c r="AG102" i="26"/>
  <c r="AF102" i="26"/>
  <c r="AE102" i="26"/>
  <c r="AD102" i="26"/>
  <c r="AC102" i="26"/>
  <c r="AB102" i="26"/>
  <c r="AA102" i="26"/>
  <c r="Z102" i="26"/>
  <c r="N102" i="26"/>
  <c r="AL102" i="26" s="1"/>
  <c r="AK101" i="26"/>
  <c r="AJ101" i="26"/>
  <c r="AJ110" i="26" s="1"/>
  <c r="AI101" i="26"/>
  <c r="AH101" i="26"/>
  <c r="AG101" i="26"/>
  <c r="AF101" i="26"/>
  <c r="AE101" i="26"/>
  <c r="AD101" i="26"/>
  <c r="AC101" i="26"/>
  <c r="AB101" i="26"/>
  <c r="AB110" i="26" s="1"/>
  <c r="AA101" i="26"/>
  <c r="Z101" i="26"/>
  <c r="N101" i="26"/>
  <c r="AK100" i="26"/>
  <c r="AJ100" i="26"/>
  <c r="AI100" i="26"/>
  <c r="AI110" i="26" s="1"/>
  <c r="AH100" i="26"/>
  <c r="AG100" i="26"/>
  <c r="AG110" i="26" s="1"/>
  <c r="AF100" i="26"/>
  <c r="AE100" i="26"/>
  <c r="AE110" i="26" s="1"/>
  <c r="AD100" i="26"/>
  <c r="AD110" i="26" s="1"/>
  <c r="AC100" i="26"/>
  <c r="AB100" i="26"/>
  <c r="AA100" i="26"/>
  <c r="AA110" i="26" s="1"/>
  <c r="Z100" i="26"/>
  <c r="N100" i="26"/>
  <c r="N110" i="26" s="1"/>
  <c r="Y99" i="26"/>
  <c r="X99" i="26"/>
  <c r="W99" i="26"/>
  <c r="V99" i="26"/>
  <c r="U99" i="26"/>
  <c r="T99" i="26"/>
  <c r="S99" i="26"/>
  <c r="R99" i="26"/>
  <c r="Q99" i="26"/>
  <c r="P99" i="26"/>
  <c r="O99" i="26"/>
  <c r="M99" i="26"/>
  <c r="L99" i="26"/>
  <c r="K99" i="26"/>
  <c r="J99" i="26"/>
  <c r="I99" i="26"/>
  <c r="H99" i="26"/>
  <c r="G99" i="26"/>
  <c r="F99" i="26"/>
  <c r="E99" i="26"/>
  <c r="D99" i="26"/>
  <c r="C99" i="26"/>
  <c r="AK98" i="26"/>
  <c r="AJ98" i="26"/>
  <c r="AI98" i="26"/>
  <c r="AH98" i="26"/>
  <c r="AG98" i="26"/>
  <c r="AF98" i="26"/>
  <c r="AE98" i="26"/>
  <c r="AD98" i="26"/>
  <c r="AC98" i="26"/>
  <c r="AB98" i="26"/>
  <c r="AA98" i="26"/>
  <c r="Z98" i="26"/>
  <c r="N98" i="26"/>
  <c r="AK97" i="26"/>
  <c r="AJ97" i="26"/>
  <c r="AI97" i="26"/>
  <c r="AH97" i="26"/>
  <c r="AG97" i="26"/>
  <c r="AF97" i="26"/>
  <c r="AE97" i="26"/>
  <c r="AD97" i="26"/>
  <c r="AC97" i="26"/>
  <c r="AB97" i="26"/>
  <c r="AA97" i="26"/>
  <c r="Z97" i="26"/>
  <c r="N97" i="26"/>
  <c r="AK96" i="26"/>
  <c r="AJ96" i="26"/>
  <c r="AI96" i="26"/>
  <c r="AH96" i="26"/>
  <c r="AG96" i="26"/>
  <c r="AF96" i="26"/>
  <c r="AE96" i="26"/>
  <c r="AD96" i="26"/>
  <c r="AC96" i="26"/>
  <c r="AB96" i="26"/>
  <c r="AA96" i="26"/>
  <c r="Z96" i="26"/>
  <c r="N96" i="26"/>
  <c r="AL96" i="26" s="1"/>
  <c r="AK95" i="26"/>
  <c r="AJ95" i="26"/>
  <c r="AI95" i="26"/>
  <c r="AH95" i="26"/>
  <c r="AG95" i="26"/>
  <c r="AF95" i="26"/>
  <c r="AE95" i="26"/>
  <c r="AD95" i="26"/>
  <c r="AC95" i="26"/>
  <c r="AB95" i="26"/>
  <c r="AA95" i="26"/>
  <c r="Z95" i="26"/>
  <c r="N95" i="26"/>
  <c r="AL95" i="26" s="1"/>
  <c r="AK94" i="26"/>
  <c r="AJ94" i="26"/>
  <c r="AI94" i="26"/>
  <c r="AH94" i="26"/>
  <c r="AG94" i="26"/>
  <c r="AF94" i="26"/>
  <c r="AE94" i="26"/>
  <c r="AD94" i="26"/>
  <c r="AC94" i="26"/>
  <c r="AB94" i="26"/>
  <c r="AA94" i="26"/>
  <c r="Z94" i="26"/>
  <c r="N94" i="26"/>
  <c r="AL94" i="26" s="1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N93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N92" i="26"/>
  <c r="AL92" i="26" s="1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N91" i="26"/>
  <c r="AL91" i="26" s="1"/>
  <c r="AK90" i="26"/>
  <c r="AJ90" i="26"/>
  <c r="AJ99" i="26" s="1"/>
  <c r="AI90" i="26"/>
  <c r="AH90" i="26"/>
  <c r="AG90" i="26"/>
  <c r="AF90" i="26"/>
  <c r="AE90" i="26"/>
  <c r="AD90" i="26"/>
  <c r="AC90" i="26"/>
  <c r="AB90" i="26"/>
  <c r="AB99" i="26" s="1"/>
  <c r="AA90" i="26"/>
  <c r="Z90" i="26"/>
  <c r="N90" i="26"/>
  <c r="AL90" i="26" s="1"/>
  <c r="AK89" i="26"/>
  <c r="AK99" i="26" s="1"/>
  <c r="AJ89" i="26"/>
  <c r="AI89" i="26"/>
  <c r="AH89" i="26"/>
  <c r="AG89" i="26"/>
  <c r="AG99" i="26" s="1"/>
  <c r="AF89" i="26"/>
  <c r="AE89" i="26"/>
  <c r="AD89" i="26"/>
  <c r="AC89" i="26"/>
  <c r="AC99" i="26" s="1"/>
  <c r="AB89" i="26"/>
  <c r="AA89" i="26"/>
  <c r="AA99" i="26" s="1"/>
  <c r="Z89" i="26"/>
  <c r="N89" i="26"/>
  <c r="N99" i="26" s="1"/>
  <c r="AF88" i="26"/>
  <c r="Y88" i="26"/>
  <c r="X88" i="26"/>
  <c r="W88" i="26"/>
  <c r="V88" i="26"/>
  <c r="U88" i="26"/>
  <c r="T88" i="26"/>
  <c r="S88" i="26"/>
  <c r="R88" i="26"/>
  <c r="Q88" i="26"/>
  <c r="P88" i="26"/>
  <c r="O88" i="26"/>
  <c r="M88" i="26"/>
  <c r="L88" i="26"/>
  <c r="K88" i="26"/>
  <c r="J88" i="26"/>
  <c r="I88" i="26"/>
  <c r="H88" i="26"/>
  <c r="G88" i="26"/>
  <c r="F88" i="26"/>
  <c r="E88" i="26"/>
  <c r="D88" i="26"/>
  <c r="C88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N87" i="26"/>
  <c r="AL87" i="26" s="1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AL86" i="26" s="1"/>
  <c r="N86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N85" i="26"/>
  <c r="AL85" i="26" s="1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N84" i="26"/>
  <c r="AL84" i="26" s="1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N83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N82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N81" i="26"/>
  <c r="AL81" i="26" s="1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N80" i="26"/>
  <c r="AL80" i="26" s="1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N79" i="26"/>
  <c r="AL79" i="26" s="1"/>
  <c r="AK78" i="26"/>
  <c r="AJ78" i="26"/>
  <c r="AI78" i="26"/>
  <c r="AI88" i="26" s="1"/>
  <c r="AH78" i="26"/>
  <c r="AG78" i="26"/>
  <c r="AF78" i="26"/>
  <c r="AE78" i="26"/>
  <c r="AD78" i="26"/>
  <c r="AD88" i="26" s="1"/>
  <c r="AC78" i="26"/>
  <c r="AB78" i="26"/>
  <c r="AA78" i="26"/>
  <c r="AA88" i="26" s="1"/>
  <c r="Z78" i="26"/>
  <c r="N78" i="26"/>
  <c r="Y77" i="26"/>
  <c r="X77" i="26"/>
  <c r="W77" i="26"/>
  <c r="V77" i="26"/>
  <c r="U77" i="26"/>
  <c r="T77" i="26"/>
  <c r="S77" i="26"/>
  <c r="R77" i="26"/>
  <c r="Q77" i="26"/>
  <c r="P77" i="26"/>
  <c r="O77" i="26"/>
  <c r="M77" i="26"/>
  <c r="L77" i="26"/>
  <c r="K77" i="26"/>
  <c r="J77" i="26"/>
  <c r="I77" i="26"/>
  <c r="H77" i="26"/>
  <c r="G77" i="26"/>
  <c r="F77" i="26"/>
  <c r="E77" i="26"/>
  <c r="D77" i="26"/>
  <c r="C77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N76" i="26"/>
  <c r="AL76" i="26" s="1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N75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N74" i="26"/>
  <c r="AL74" i="26" s="1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N73" i="26"/>
  <c r="AL73" i="26" s="1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N72" i="26"/>
  <c r="AL72" i="26" s="1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N71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N70" i="26"/>
  <c r="AL70" i="26" s="1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N69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N68" i="26"/>
  <c r="AL68" i="26" s="1"/>
  <c r="AK67" i="26"/>
  <c r="AK77" i="26" s="1"/>
  <c r="AJ67" i="26"/>
  <c r="AI67" i="26"/>
  <c r="AH67" i="26"/>
  <c r="AH77" i="26" s="1"/>
  <c r="AG67" i="26"/>
  <c r="AF67" i="26"/>
  <c r="AE67" i="26"/>
  <c r="AD67" i="26"/>
  <c r="AD77" i="26" s="1"/>
  <c r="AC67" i="26"/>
  <c r="AC77" i="26" s="1"/>
  <c r="AB67" i="26"/>
  <c r="AA67" i="26"/>
  <c r="Z67" i="26"/>
  <c r="N67" i="26"/>
  <c r="Y66" i="26"/>
  <c r="X66" i="26"/>
  <c r="W66" i="26"/>
  <c r="V66" i="26"/>
  <c r="U66" i="26"/>
  <c r="T66" i="26"/>
  <c r="S66" i="26"/>
  <c r="R66" i="26"/>
  <c r="Q66" i="26"/>
  <c r="P66" i="26"/>
  <c r="O66" i="26"/>
  <c r="M66" i="26"/>
  <c r="L66" i="26"/>
  <c r="K66" i="26"/>
  <c r="J66" i="26"/>
  <c r="I66" i="26"/>
  <c r="H66" i="26"/>
  <c r="G66" i="26"/>
  <c r="F66" i="26"/>
  <c r="E66" i="26"/>
  <c r="D66" i="26"/>
  <c r="C66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N65" i="26"/>
  <c r="AL65" i="26" s="1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N64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N63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N62" i="26"/>
  <c r="AL62" i="26" s="1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N61" i="26"/>
  <c r="AL61" i="26" s="1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AL60" i="26" s="1"/>
  <c r="N60" i="26"/>
  <c r="AK59" i="26"/>
  <c r="AJ59" i="26"/>
  <c r="AI59" i="26"/>
  <c r="AH59" i="26"/>
  <c r="AG59" i="26"/>
  <c r="AF59" i="26"/>
  <c r="AF66" i="26" s="1"/>
  <c r="AE59" i="26"/>
  <c r="AD59" i="26"/>
  <c r="AC59" i="26"/>
  <c r="AB59" i="26"/>
  <c r="AA59" i="26"/>
  <c r="Z59" i="26"/>
  <c r="N59" i="26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N58" i="26"/>
  <c r="AK57" i="26"/>
  <c r="AJ57" i="26"/>
  <c r="AJ66" i="26" s="1"/>
  <c r="AI57" i="26"/>
  <c r="AH57" i="26"/>
  <c r="AG57" i="26"/>
  <c r="AF57" i="26"/>
  <c r="AE57" i="26"/>
  <c r="AD57" i="26"/>
  <c r="AC57" i="26"/>
  <c r="AB57" i="26"/>
  <c r="AB66" i="26" s="1"/>
  <c r="AA57" i="26"/>
  <c r="Z57" i="26"/>
  <c r="N57" i="26"/>
  <c r="AK56" i="26"/>
  <c r="AJ56" i="26"/>
  <c r="AI56" i="26"/>
  <c r="AH56" i="26"/>
  <c r="AH66" i="26" s="1"/>
  <c r="AG56" i="26"/>
  <c r="AF56" i="26"/>
  <c r="AE56" i="26"/>
  <c r="AE66" i="26" s="1"/>
  <c r="AD56" i="26"/>
  <c r="AC56" i="26"/>
  <c r="AB56" i="26"/>
  <c r="AA56" i="26"/>
  <c r="Z56" i="26"/>
  <c r="AL56" i="26" s="1"/>
  <c r="N56" i="26"/>
  <c r="Y55" i="26"/>
  <c r="X55" i="26"/>
  <c r="W55" i="26"/>
  <c r="V55" i="26"/>
  <c r="U55" i="26"/>
  <c r="T55" i="26"/>
  <c r="S55" i="26"/>
  <c r="R55" i="26"/>
  <c r="Q55" i="26"/>
  <c r="P55" i="26"/>
  <c r="O55" i="26"/>
  <c r="M55" i="26"/>
  <c r="L55" i="26"/>
  <c r="K55" i="26"/>
  <c r="J55" i="26"/>
  <c r="I55" i="26"/>
  <c r="H55" i="26"/>
  <c r="G55" i="26"/>
  <c r="F55" i="26"/>
  <c r="E55" i="26"/>
  <c r="D55" i="26"/>
  <c r="C55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N54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AL53" i="26" s="1"/>
  <c r="N53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N52" i="26"/>
  <c r="AL52" i="26" s="1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AL51" i="26" s="1"/>
  <c r="N51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N50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AL49" i="26" s="1"/>
  <c r="N49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N48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N47" i="26"/>
  <c r="AL47" i="26" s="1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N46" i="26"/>
  <c r="AL46" i="26" s="1"/>
  <c r="AK45" i="26"/>
  <c r="AJ45" i="26"/>
  <c r="AI45" i="26"/>
  <c r="AH45" i="26"/>
  <c r="AH55" i="26" s="1"/>
  <c r="AG45" i="26"/>
  <c r="AG55" i="26" s="1"/>
  <c r="AF45" i="26"/>
  <c r="AE45" i="26"/>
  <c r="AD45" i="26"/>
  <c r="AD55" i="26" s="1"/>
  <c r="AC45" i="26"/>
  <c r="AB45" i="26"/>
  <c r="AA45" i="26"/>
  <c r="Z45" i="26"/>
  <c r="AL45" i="26" s="1"/>
  <c r="N45" i="26"/>
  <c r="N55" i="26" s="1"/>
  <c r="Y44" i="26"/>
  <c r="X44" i="26"/>
  <c r="W44" i="26"/>
  <c r="V44" i="26"/>
  <c r="U44" i="26"/>
  <c r="T44" i="26"/>
  <c r="S44" i="26"/>
  <c r="R44" i="26"/>
  <c r="Q44" i="26"/>
  <c r="P44" i="26"/>
  <c r="O44" i="26"/>
  <c r="M44" i="26"/>
  <c r="L44" i="26"/>
  <c r="K44" i="26"/>
  <c r="J44" i="26"/>
  <c r="I44" i="26"/>
  <c r="H44" i="26"/>
  <c r="G44" i="26"/>
  <c r="F44" i="26"/>
  <c r="E44" i="26"/>
  <c r="D44" i="26"/>
  <c r="C44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N43" i="26"/>
  <c r="AL43" i="26" s="1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AL42" i="26" s="1"/>
  <c r="N42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N41" i="26"/>
  <c r="AL41" i="26" s="1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N40" i="26"/>
  <c r="AL40" i="26" s="1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N39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N38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N37" i="26"/>
  <c r="AL37" i="26" s="1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N36" i="26"/>
  <c r="AL36" i="26" s="1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N35" i="26"/>
  <c r="AL35" i="26" s="1"/>
  <c r="AK34" i="26"/>
  <c r="AJ34" i="26"/>
  <c r="AI34" i="26"/>
  <c r="AI44" i="26" s="1"/>
  <c r="AH34" i="26"/>
  <c r="AG34" i="26"/>
  <c r="AF34" i="26"/>
  <c r="AE34" i="26"/>
  <c r="AD34" i="26"/>
  <c r="AD44" i="26" s="1"/>
  <c r="AC34" i="26"/>
  <c r="AB34" i="26"/>
  <c r="AA34" i="26"/>
  <c r="AA44" i="26" s="1"/>
  <c r="Z34" i="26"/>
  <c r="N34" i="26"/>
  <c r="Y33" i="26"/>
  <c r="X33" i="26"/>
  <c r="W33" i="26"/>
  <c r="V33" i="26"/>
  <c r="U33" i="26"/>
  <c r="T33" i="26"/>
  <c r="S33" i="26"/>
  <c r="R33" i="26"/>
  <c r="Q33" i="26"/>
  <c r="P33" i="26"/>
  <c r="O33" i="26"/>
  <c r="M33" i="26"/>
  <c r="L33" i="26"/>
  <c r="K33" i="26"/>
  <c r="J33" i="26"/>
  <c r="I33" i="26"/>
  <c r="H33" i="26"/>
  <c r="G33" i="26"/>
  <c r="F33" i="26"/>
  <c r="E33" i="26"/>
  <c r="D33" i="26"/>
  <c r="C33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N32" i="26"/>
  <c r="AL32" i="26" s="1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N31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N30" i="26"/>
  <c r="AL30" i="26" s="1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N29" i="26"/>
  <c r="AL29" i="26" s="1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N28" i="26"/>
  <c r="AL28" i="26" s="1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N27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N26" i="26"/>
  <c r="AL26" i="26" s="1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N25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N24" i="26"/>
  <c r="AL24" i="26" s="1"/>
  <c r="AK23" i="26"/>
  <c r="AK33" i="26" s="1"/>
  <c r="AJ23" i="26"/>
  <c r="AI23" i="26"/>
  <c r="AH23" i="26"/>
  <c r="AH33" i="26" s="1"/>
  <c r="AG23" i="26"/>
  <c r="AF23" i="26"/>
  <c r="AE23" i="26"/>
  <c r="AD23" i="26"/>
  <c r="AD33" i="26" s="1"/>
  <c r="AC23" i="26"/>
  <c r="AC33" i="26" s="1"/>
  <c r="AB23" i="26"/>
  <c r="AA23" i="26"/>
  <c r="Z23" i="26"/>
  <c r="N23" i="26"/>
  <c r="Y22" i="26"/>
  <c r="X22" i="26"/>
  <c r="W22" i="26"/>
  <c r="V22" i="26"/>
  <c r="U22" i="26"/>
  <c r="T22" i="26"/>
  <c r="S22" i="26"/>
  <c r="R22" i="26"/>
  <c r="Q22" i="26"/>
  <c r="P22" i="26"/>
  <c r="O22" i="26"/>
  <c r="M22" i="26"/>
  <c r="L22" i="26"/>
  <c r="K22" i="26"/>
  <c r="J22" i="26"/>
  <c r="I22" i="26"/>
  <c r="H22" i="26"/>
  <c r="G22" i="26"/>
  <c r="F22" i="26"/>
  <c r="E22" i="26"/>
  <c r="D22" i="26"/>
  <c r="C22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N21" i="26"/>
  <c r="AL21" i="26" s="1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N20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N19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N18" i="26"/>
  <c r="AL18" i="26" s="1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N17" i="26"/>
  <c r="AL17" i="26" s="1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AL16" i="26" s="1"/>
  <c r="N16" i="26"/>
  <c r="AK15" i="26"/>
  <c r="AJ15" i="26"/>
  <c r="AI15" i="26"/>
  <c r="AH15" i="26"/>
  <c r="AG15" i="26"/>
  <c r="AF15" i="26"/>
  <c r="AF22" i="26" s="1"/>
  <c r="AE15" i="26"/>
  <c r="AD15" i="26"/>
  <c r="AC15" i="26"/>
  <c r="AB15" i="26"/>
  <c r="AA15" i="26"/>
  <c r="Z15" i="26"/>
  <c r="N15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N14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N13" i="26"/>
  <c r="AK12" i="26"/>
  <c r="AJ12" i="26"/>
  <c r="AJ22" i="26" s="1"/>
  <c r="AI12" i="26"/>
  <c r="AH12" i="26"/>
  <c r="AH22" i="26" s="1"/>
  <c r="AG12" i="26"/>
  <c r="AF12" i="26"/>
  <c r="AE12" i="26"/>
  <c r="AE22" i="26" s="1"/>
  <c r="AD12" i="26"/>
  <c r="AC12" i="26"/>
  <c r="AB12" i="26"/>
  <c r="AB22" i="26" s="1"/>
  <c r="AA12" i="26"/>
  <c r="Z12" i="26"/>
  <c r="AL12" i="26" s="1"/>
  <c r="N12" i="26"/>
  <c r="E93" i="19" l="1"/>
  <c r="K85" i="15"/>
  <c r="K89" i="15" s="1"/>
  <c r="K85" i="16"/>
  <c r="I89" i="16"/>
  <c r="C93" i="16"/>
  <c r="D93" i="16"/>
  <c r="F93" i="16"/>
  <c r="J89" i="16"/>
  <c r="K86" i="16"/>
  <c r="K89" i="16" s="1"/>
  <c r="E89" i="16"/>
  <c r="I89" i="23"/>
  <c r="E90" i="23" s="1"/>
  <c r="D90" i="23"/>
  <c r="F90" i="23"/>
  <c r="G90" i="23"/>
  <c r="C90" i="23"/>
  <c r="H90" i="23"/>
  <c r="E94" i="20"/>
  <c r="J90" i="9"/>
  <c r="K90" i="9" s="1"/>
  <c r="K88" i="9"/>
  <c r="J87" i="9"/>
  <c r="K87" i="9" s="1"/>
  <c r="G87" i="5"/>
  <c r="G85" i="5"/>
  <c r="G86" i="5"/>
  <c r="N22" i="26"/>
  <c r="AG22" i="26"/>
  <c r="AL15" i="26"/>
  <c r="AE33" i="26"/>
  <c r="AL27" i="26"/>
  <c r="AL33" i="26" s="1"/>
  <c r="AC44" i="26"/>
  <c r="AK44" i="26"/>
  <c r="AA55" i="26"/>
  <c r="AI55" i="26"/>
  <c r="AL50" i="26"/>
  <c r="N66" i="26"/>
  <c r="AG66" i="26"/>
  <c r="AL59" i="26"/>
  <c r="AE77" i="26"/>
  <c r="AL71" i="26"/>
  <c r="AC88" i="26"/>
  <c r="AK88" i="26"/>
  <c r="AL89" i="26"/>
  <c r="AH99" i="26"/>
  <c r="AF110" i="26"/>
  <c r="AL109" i="26"/>
  <c r="AD121" i="26"/>
  <c r="AL112" i="26"/>
  <c r="AL121" i="26" s="1"/>
  <c r="AL118" i="26"/>
  <c r="AL130" i="26"/>
  <c r="AA22" i="26"/>
  <c r="AI22" i="26"/>
  <c r="N33" i="26"/>
  <c r="AG33" i="26"/>
  <c r="AE44" i="26"/>
  <c r="AL38" i="26"/>
  <c r="AC55" i="26"/>
  <c r="AK55" i="26"/>
  <c r="AA66" i="26"/>
  <c r="AI66" i="26"/>
  <c r="N77" i="26"/>
  <c r="AG77" i="26"/>
  <c r="AB77" i="26"/>
  <c r="AJ77" i="26"/>
  <c r="AE88" i="26"/>
  <c r="AL82" i="26"/>
  <c r="AL97" i="26"/>
  <c r="AL100" i="26"/>
  <c r="AH110" i="26"/>
  <c r="AF121" i="26"/>
  <c r="AD132" i="26"/>
  <c r="AL123" i="26"/>
  <c r="AE121" i="26"/>
  <c r="AL20" i="26"/>
  <c r="AL23" i="26"/>
  <c r="AF44" i="26"/>
  <c r="AL64" i="26"/>
  <c r="AL67" i="26"/>
  <c r="AL77" i="26" s="1"/>
  <c r="AL126" i="26"/>
  <c r="AC22" i="26"/>
  <c r="AK22" i="26"/>
  <c r="AA33" i="26"/>
  <c r="AI33" i="26"/>
  <c r="N44" i="26"/>
  <c r="AG44" i="26"/>
  <c r="AB44" i="26"/>
  <c r="AJ44" i="26"/>
  <c r="AE55" i="26"/>
  <c r="AC66" i="26"/>
  <c r="AK66" i="26"/>
  <c r="AA77" i="26"/>
  <c r="AI77" i="26"/>
  <c r="N88" i="26"/>
  <c r="AG88" i="26"/>
  <c r="AB88" i="26"/>
  <c r="AJ88" i="26"/>
  <c r="AD99" i="26"/>
  <c r="AL108" i="26"/>
  <c r="AL111" i="26"/>
  <c r="AH121" i="26"/>
  <c r="AF132" i="26"/>
  <c r="AF77" i="26"/>
  <c r="AI99" i="26"/>
  <c r="AD22" i="26"/>
  <c r="AL13" i="26"/>
  <c r="AL22" i="26" s="1"/>
  <c r="AL19" i="26"/>
  <c r="AB33" i="26"/>
  <c r="AJ33" i="26"/>
  <c r="AL31" i="26"/>
  <c r="AL34" i="26"/>
  <c r="AL44" i="26" s="1"/>
  <c r="AH44" i="26"/>
  <c r="AF55" i="26"/>
  <c r="AL54" i="26"/>
  <c r="AD66" i="26"/>
  <c r="AL57" i="26"/>
  <c r="AL63" i="26"/>
  <c r="AL75" i="26"/>
  <c r="AL78" i="26"/>
  <c r="AH88" i="26"/>
  <c r="AE99" i="26"/>
  <c r="AL93" i="26"/>
  <c r="AL99" i="26" s="1"/>
  <c r="AC110" i="26"/>
  <c r="AK110" i="26"/>
  <c r="AA121" i="26"/>
  <c r="AI121" i="26"/>
  <c r="N132" i="26"/>
  <c r="AG132" i="26"/>
  <c r="AB132" i="26"/>
  <c r="AJ132" i="26"/>
  <c r="AF33" i="26"/>
  <c r="AL39" i="26"/>
  <c r="AB55" i="26"/>
  <c r="AJ55" i="26"/>
  <c r="AL48" i="26"/>
  <c r="AL55" i="26" s="1"/>
  <c r="AL83" i="26"/>
  <c r="AL88" i="26" s="1"/>
  <c r="AF99" i="26"/>
  <c r="AL98" i="26"/>
  <c r="AL101" i="26"/>
  <c r="AL107" i="26"/>
  <c r="AL122" i="26"/>
  <c r="AH132" i="26"/>
  <c r="AL110" i="26"/>
  <c r="AL66" i="26"/>
  <c r="AL132" i="26"/>
  <c r="Z22" i="26"/>
  <c r="Z33" i="26"/>
  <c r="Z44" i="26"/>
  <c r="Z55" i="26"/>
  <c r="Z66" i="26"/>
  <c r="Z77" i="26"/>
  <c r="Z88" i="26"/>
  <c r="Z99" i="26"/>
  <c r="Z110" i="26"/>
  <c r="Z121" i="26"/>
  <c r="Z132" i="26"/>
  <c r="E91" i="23" l="1"/>
  <c r="E78" i="10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D80" i="19"/>
  <c r="C79" i="20" l="1"/>
  <c r="Z78" i="22" l="1"/>
  <c r="Y78" i="22"/>
  <c r="Z77" i="22"/>
  <c r="Y77" i="22"/>
  <c r="Z76" i="22"/>
  <c r="Y76" i="22"/>
  <c r="Z75" i="22"/>
  <c r="Y75" i="22"/>
  <c r="Z74" i="22"/>
  <c r="Y74" i="22"/>
  <c r="Z73" i="22"/>
  <c r="Y73" i="22"/>
  <c r="Z72" i="22"/>
  <c r="Y72" i="22"/>
  <c r="Z71" i="22"/>
  <c r="Y71" i="22"/>
  <c r="Z70" i="22"/>
  <c r="Y70" i="22"/>
  <c r="Z69" i="22"/>
  <c r="Y69" i="22"/>
  <c r="Z68" i="22"/>
  <c r="Y68" i="22"/>
  <c r="Z67" i="22"/>
  <c r="Y67" i="22"/>
  <c r="Z66" i="22"/>
  <c r="Y66" i="22"/>
  <c r="Z65" i="22"/>
  <c r="Y65" i="22"/>
  <c r="Z64" i="22"/>
  <c r="Y64" i="22"/>
  <c r="Z63" i="22"/>
  <c r="Y63" i="22"/>
  <c r="Z62" i="22"/>
  <c r="Y62" i="22"/>
  <c r="Z61" i="22"/>
  <c r="Y61" i="22"/>
  <c r="Z60" i="22"/>
  <c r="Y60" i="22"/>
  <c r="Z59" i="22"/>
  <c r="Y59" i="22"/>
  <c r="Z58" i="22"/>
  <c r="Y58" i="22"/>
  <c r="Z57" i="22"/>
  <c r="Y57" i="22"/>
  <c r="Z56" i="22"/>
  <c r="Y56" i="22"/>
  <c r="Z55" i="22"/>
  <c r="Y55" i="22"/>
  <c r="Z54" i="22"/>
  <c r="Y54" i="22"/>
  <c r="Z53" i="22"/>
  <c r="Y53" i="22"/>
  <c r="Z52" i="22"/>
  <c r="Y52" i="22"/>
  <c r="Z51" i="22"/>
  <c r="Y51" i="22"/>
  <c r="Z50" i="22"/>
  <c r="Y50" i="22"/>
  <c r="Z49" i="22"/>
  <c r="Y49" i="22"/>
  <c r="Z48" i="22"/>
  <c r="Y48" i="22"/>
  <c r="Z47" i="22"/>
  <c r="Y47" i="22"/>
  <c r="Z46" i="22"/>
  <c r="Y46" i="22"/>
  <c r="Z45" i="22"/>
  <c r="Y45" i="22"/>
  <c r="Z44" i="22"/>
  <c r="Y44" i="22"/>
  <c r="Z43" i="22"/>
  <c r="Y43" i="22"/>
  <c r="Z42" i="22"/>
  <c r="Y42" i="22"/>
  <c r="Z41" i="22"/>
  <c r="Y41" i="22"/>
  <c r="Z40" i="22"/>
  <c r="Y40" i="22"/>
  <c r="Z39" i="22"/>
  <c r="Y39" i="22"/>
  <c r="Z38" i="22"/>
  <c r="Y38" i="22"/>
  <c r="Z37" i="22"/>
  <c r="Y37" i="22"/>
  <c r="Z36" i="22"/>
  <c r="Y36" i="22"/>
  <c r="Z35" i="22"/>
  <c r="Y35" i="22"/>
  <c r="Z34" i="22"/>
  <c r="Y34" i="22"/>
  <c r="Z33" i="22"/>
  <c r="Y33" i="22"/>
  <c r="Z32" i="22"/>
  <c r="Y32" i="22"/>
  <c r="Z31" i="22"/>
  <c r="Y31" i="22"/>
  <c r="Z30" i="22"/>
  <c r="Y30" i="22"/>
  <c r="Z29" i="22"/>
  <c r="Y29" i="22"/>
  <c r="Z28" i="22"/>
  <c r="Y28" i="22"/>
  <c r="Z27" i="22"/>
  <c r="Y27" i="22"/>
  <c r="Z26" i="22"/>
  <c r="Y26" i="22"/>
  <c r="Z25" i="22"/>
  <c r="Y25" i="22"/>
  <c r="Z24" i="22"/>
  <c r="Y24" i="22"/>
  <c r="Z23" i="22"/>
  <c r="Y23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C79" i="18" l="1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D79" i="18"/>
  <c r="E79" i="18" l="1"/>
  <c r="C80" i="19"/>
  <c r="E21" i="19" l="1"/>
  <c r="E10" i="19"/>
  <c r="E11" i="19"/>
  <c r="E12" i="19"/>
  <c r="E13" i="19"/>
  <c r="E14" i="19"/>
  <c r="E15" i="19"/>
  <c r="E16" i="19"/>
  <c r="E17" i="19"/>
  <c r="E18" i="19"/>
  <c r="E19" i="19"/>
  <c r="E20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9" i="19"/>
  <c r="C78" i="19"/>
  <c r="E78" i="19" s="1"/>
  <c r="E80" i="19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8" i="7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R10" i="3"/>
  <c r="S10" i="3"/>
  <c r="T10" i="3"/>
  <c r="U10" i="3"/>
  <c r="V10" i="3"/>
  <c r="Q10" i="3"/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10" i="6"/>
  <c r="E10" i="20" l="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9" i="20"/>
  <c r="D79" i="20"/>
  <c r="E79" i="20" s="1"/>
  <c r="O10" i="14" l="1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9" i="14"/>
  <c r="G78" i="14" l="1"/>
  <c r="F78" i="14"/>
  <c r="E78" i="14"/>
  <c r="D78" i="14"/>
  <c r="C78" i="14"/>
  <c r="H80" i="8" l="1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E13" i="8"/>
  <c r="E14" i="8"/>
  <c r="I14" i="8" s="1"/>
  <c r="E15" i="8"/>
  <c r="I15" i="8" s="1"/>
  <c r="E16" i="8"/>
  <c r="I16" i="8" s="1"/>
  <c r="E17" i="8"/>
  <c r="E18" i="8"/>
  <c r="E19" i="8"/>
  <c r="E20" i="8"/>
  <c r="I20" i="8" s="1"/>
  <c r="E21" i="8"/>
  <c r="E22" i="8"/>
  <c r="I22" i="8" s="1"/>
  <c r="E23" i="8"/>
  <c r="I23" i="8" s="1"/>
  <c r="E24" i="8"/>
  <c r="E25" i="8"/>
  <c r="E26" i="8"/>
  <c r="E27" i="8"/>
  <c r="E28" i="8"/>
  <c r="I28" i="8" s="1"/>
  <c r="E29" i="8"/>
  <c r="E30" i="8"/>
  <c r="I30" i="8" s="1"/>
  <c r="E31" i="8"/>
  <c r="I31" i="8" s="1"/>
  <c r="E32" i="8"/>
  <c r="I32" i="8" s="1"/>
  <c r="E33" i="8"/>
  <c r="E34" i="8"/>
  <c r="E35" i="8"/>
  <c r="E36" i="8"/>
  <c r="I36" i="8" s="1"/>
  <c r="E37" i="8"/>
  <c r="E38" i="8"/>
  <c r="I38" i="8" s="1"/>
  <c r="E39" i="8"/>
  <c r="I39" i="8" s="1"/>
  <c r="E40" i="8"/>
  <c r="I40" i="8" s="1"/>
  <c r="E41" i="8"/>
  <c r="E42" i="8"/>
  <c r="E43" i="8"/>
  <c r="E44" i="8"/>
  <c r="I44" i="8" s="1"/>
  <c r="E45" i="8"/>
  <c r="E46" i="8"/>
  <c r="I46" i="8" s="1"/>
  <c r="E47" i="8"/>
  <c r="E48" i="8"/>
  <c r="I48" i="8" s="1"/>
  <c r="E49" i="8"/>
  <c r="E50" i="8"/>
  <c r="E51" i="8"/>
  <c r="E52" i="8"/>
  <c r="I52" i="8" s="1"/>
  <c r="E53" i="8"/>
  <c r="E54" i="8"/>
  <c r="I54" i="8" s="1"/>
  <c r="E55" i="8"/>
  <c r="I55" i="8" s="1"/>
  <c r="E56" i="8"/>
  <c r="I56" i="8" s="1"/>
  <c r="E57" i="8"/>
  <c r="E58" i="8"/>
  <c r="E59" i="8"/>
  <c r="E60" i="8"/>
  <c r="I60" i="8" s="1"/>
  <c r="E61" i="8"/>
  <c r="E62" i="8"/>
  <c r="I62" i="8" s="1"/>
  <c r="E63" i="8"/>
  <c r="I63" i="8" s="1"/>
  <c r="E64" i="8"/>
  <c r="I64" i="8" s="1"/>
  <c r="E65" i="8"/>
  <c r="E66" i="8"/>
  <c r="E67" i="8"/>
  <c r="E68" i="8"/>
  <c r="I68" i="8" s="1"/>
  <c r="E69" i="8"/>
  <c r="E70" i="8"/>
  <c r="I70" i="8" s="1"/>
  <c r="E71" i="8"/>
  <c r="I71" i="8" s="1"/>
  <c r="E72" i="8"/>
  <c r="I72" i="8" s="1"/>
  <c r="E73" i="8"/>
  <c r="E74" i="8"/>
  <c r="E75" i="8"/>
  <c r="E76" i="8"/>
  <c r="I76" i="8" s="1"/>
  <c r="E77" i="8"/>
  <c r="E78" i="8"/>
  <c r="I78" i="8" s="1"/>
  <c r="E79" i="8"/>
  <c r="I79" i="8" s="1"/>
  <c r="E80" i="8"/>
  <c r="I80" i="8" s="1"/>
  <c r="E12" i="8"/>
  <c r="I58" i="8" l="1"/>
  <c r="I50" i="8"/>
  <c r="I74" i="8"/>
  <c r="I66" i="8"/>
  <c r="I12" i="8"/>
  <c r="I75" i="8"/>
  <c r="I67" i="8"/>
  <c r="I59" i="8"/>
  <c r="I51" i="8"/>
  <c r="I43" i="8"/>
  <c r="I35" i="8"/>
  <c r="I27" i="8"/>
  <c r="I19" i="8"/>
  <c r="I42" i="8"/>
  <c r="I34" i="8"/>
  <c r="I26" i="8"/>
  <c r="I18" i="8"/>
  <c r="I73" i="8"/>
  <c r="I69" i="8"/>
  <c r="I65" i="8"/>
  <c r="I61" i="8"/>
  <c r="I57" i="8"/>
  <c r="I53" i="8"/>
  <c r="I49" i="8"/>
  <c r="I45" i="8"/>
  <c r="I41" i="8"/>
  <c r="I33" i="8"/>
  <c r="I29" i="8"/>
  <c r="I25" i="8"/>
  <c r="I21" i="8"/>
  <c r="I17" i="8"/>
  <c r="I13" i="8"/>
  <c r="I24" i="8"/>
  <c r="E81" i="8"/>
  <c r="I37" i="8"/>
  <c r="I47" i="8"/>
  <c r="I77" i="8"/>
  <c r="H81" i="8"/>
  <c r="BP79" i="4"/>
  <c r="BO79" i="4"/>
  <c r="BL79" i="4"/>
  <c r="BK79" i="4"/>
  <c r="BH79" i="4"/>
  <c r="BG79" i="4"/>
  <c r="BD79" i="4"/>
  <c r="BC79" i="4"/>
  <c r="AZ79" i="4"/>
  <c r="AY79" i="4"/>
  <c r="AV79" i="4"/>
  <c r="AU79" i="4"/>
  <c r="AW79" i="4" l="1"/>
  <c r="BA79" i="4"/>
  <c r="BE79" i="4"/>
  <c r="BI79" i="4"/>
  <c r="BM79" i="4"/>
  <c r="AX79" i="4"/>
  <c r="BB79" i="4"/>
  <c r="BF79" i="4"/>
  <c r="BJ79" i="4"/>
  <c r="BN79" i="4"/>
  <c r="I81" i="8"/>
  <c r="BQ12" i="4"/>
  <c r="BQ16" i="4"/>
  <c r="BQ20" i="4"/>
  <c r="BQ24" i="4"/>
  <c r="BQ28" i="4"/>
  <c r="BQ32" i="4"/>
  <c r="BQ36" i="4"/>
  <c r="BQ40" i="4"/>
  <c r="BQ44" i="4"/>
  <c r="BQ48" i="4"/>
  <c r="BQ52" i="4"/>
  <c r="BQ56" i="4"/>
  <c r="BQ60" i="4"/>
  <c r="BQ64" i="4"/>
  <c r="BQ68" i="4"/>
  <c r="BQ72" i="4"/>
  <c r="BQ76" i="4"/>
  <c r="BQ11" i="4"/>
  <c r="BQ13" i="4"/>
  <c r="BQ14" i="4"/>
  <c r="BQ15" i="4"/>
  <c r="BQ17" i="4"/>
  <c r="BQ18" i="4"/>
  <c r="BQ19" i="4"/>
  <c r="BQ21" i="4"/>
  <c r="BQ22" i="4"/>
  <c r="BQ23" i="4"/>
  <c r="BQ25" i="4"/>
  <c r="BQ26" i="4"/>
  <c r="BQ27" i="4"/>
  <c r="BQ29" i="4"/>
  <c r="BQ30" i="4"/>
  <c r="BQ31" i="4"/>
  <c r="BQ33" i="4"/>
  <c r="BQ34" i="4"/>
  <c r="BQ35" i="4"/>
  <c r="BQ37" i="4"/>
  <c r="BQ38" i="4"/>
  <c r="BQ39" i="4"/>
  <c r="BQ41" i="4"/>
  <c r="BQ42" i="4"/>
  <c r="BQ43" i="4"/>
  <c r="BQ45" i="4"/>
  <c r="BQ46" i="4"/>
  <c r="BQ47" i="4"/>
  <c r="BQ49" i="4"/>
  <c r="BQ50" i="4"/>
  <c r="BQ51" i="4"/>
  <c r="BQ53" i="4"/>
  <c r="BQ54" i="4"/>
  <c r="BQ55" i="4"/>
  <c r="BQ57" i="4"/>
  <c r="BQ58" i="4"/>
  <c r="BQ59" i="4"/>
  <c r="BQ61" i="4"/>
  <c r="BQ62" i="4"/>
  <c r="BQ63" i="4"/>
  <c r="BQ65" i="4"/>
  <c r="BQ66" i="4"/>
  <c r="BQ67" i="4"/>
  <c r="BQ69" i="4"/>
  <c r="BQ70" i="4"/>
  <c r="BQ71" i="4"/>
  <c r="BQ73" i="4"/>
  <c r="BQ74" i="4"/>
  <c r="BQ75" i="4"/>
  <c r="BQ77" i="4"/>
  <c r="BQ78" i="4"/>
  <c r="BQ10" i="4"/>
  <c r="D78" i="17"/>
  <c r="E78" i="17"/>
  <c r="F78" i="17"/>
  <c r="G78" i="17"/>
  <c r="H78" i="17"/>
  <c r="I78" i="17"/>
  <c r="J78" i="17"/>
  <c r="K78" i="17"/>
  <c r="L78" i="17"/>
  <c r="C7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9" i="17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9" i="15"/>
  <c r="C77" i="7"/>
  <c r="E77" i="7" s="1"/>
  <c r="D78" i="5"/>
  <c r="E78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9" i="5"/>
  <c r="I78" i="14"/>
  <c r="J78" i="14"/>
  <c r="K78" i="14"/>
  <c r="L78" i="14"/>
  <c r="M78" i="14"/>
  <c r="N78" i="14"/>
  <c r="O78" i="14"/>
  <c r="H78" i="14"/>
  <c r="D78" i="15"/>
  <c r="C78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9" i="15"/>
  <c r="G78" i="16"/>
  <c r="F78" i="16"/>
  <c r="E92" i="15" l="1"/>
  <c r="E93" i="15" s="1"/>
  <c r="H92" i="15"/>
  <c r="H93" i="15" s="1"/>
  <c r="F78" i="5"/>
  <c r="M78" i="17"/>
  <c r="BQ79" i="4"/>
  <c r="D78" i="10"/>
  <c r="F78" i="10"/>
  <c r="G78" i="10"/>
  <c r="H78" i="10"/>
  <c r="I78" i="10"/>
  <c r="C78" i="10"/>
  <c r="D81" i="8"/>
  <c r="C81" i="8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C79" i="4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9" i="15"/>
  <c r="G78" i="15"/>
  <c r="J78" i="15" s="1"/>
  <c r="F78" i="15"/>
  <c r="I78" i="15" s="1"/>
  <c r="H78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9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C78" i="13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9" i="12"/>
  <c r="D78" i="12"/>
  <c r="C78" i="12"/>
  <c r="J92" i="15" l="1"/>
  <c r="J93" i="15" s="1"/>
  <c r="I92" i="15"/>
  <c r="I93" i="15" s="1"/>
  <c r="K92" i="15"/>
  <c r="K93" i="15" s="1"/>
  <c r="E78" i="12"/>
  <c r="P78" i="13"/>
  <c r="F81" i="8"/>
  <c r="G81" i="8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9" i="5"/>
  <c r="C78" i="5"/>
  <c r="F79" i="6"/>
  <c r="E79" i="6"/>
  <c r="D79" i="6"/>
  <c r="C79" i="6"/>
  <c r="G79" i="6"/>
  <c r="H78" i="5" l="1"/>
  <c r="G78" i="5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9" i="16"/>
  <c r="D78" i="16"/>
  <c r="J78" i="16" s="1"/>
  <c r="C78" i="16"/>
  <c r="I78" i="16" s="1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9" i="16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T79" i="22"/>
  <c r="U79" i="22"/>
  <c r="V79" i="22"/>
  <c r="W79" i="22"/>
  <c r="X79" i="22"/>
  <c r="D79" i="22"/>
  <c r="C79" i="22"/>
  <c r="D78" i="24"/>
  <c r="E78" i="24"/>
  <c r="F78" i="24"/>
  <c r="G78" i="24"/>
  <c r="H78" i="24"/>
  <c r="I78" i="24"/>
  <c r="J78" i="24"/>
  <c r="K78" i="24"/>
  <c r="C78" i="24"/>
  <c r="D78" i="23"/>
  <c r="E78" i="23"/>
  <c r="F78" i="23"/>
  <c r="G78" i="23"/>
  <c r="H78" i="23"/>
  <c r="C78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9" i="23"/>
  <c r="E78" i="9"/>
  <c r="F78" i="9"/>
  <c r="G78" i="9"/>
  <c r="H78" i="9"/>
  <c r="D78" i="9"/>
  <c r="C7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J23" i="9" s="1"/>
  <c r="K23" i="9" s="1"/>
  <c r="I24" i="9"/>
  <c r="I25" i="9"/>
  <c r="I26" i="9"/>
  <c r="I27" i="9"/>
  <c r="J27" i="9" s="1"/>
  <c r="K27" i="9" s="1"/>
  <c r="I28" i="9"/>
  <c r="I29" i="9"/>
  <c r="I30" i="9"/>
  <c r="I31" i="9"/>
  <c r="J31" i="9" s="1"/>
  <c r="K31" i="9" s="1"/>
  <c r="I32" i="9"/>
  <c r="I33" i="9"/>
  <c r="I34" i="9"/>
  <c r="I35" i="9"/>
  <c r="J35" i="9" s="1"/>
  <c r="K35" i="9" s="1"/>
  <c r="I36" i="9"/>
  <c r="I37" i="9"/>
  <c r="I38" i="9"/>
  <c r="I39" i="9"/>
  <c r="J39" i="9" s="1"/>
  <c r="K39" i="9" s="1"/>
  <c r="I40" i="9"/>
  <c r="I41" i="9"/>
  <c r="I42" i="9"/>
  <c r="I43" i="9"/>
  <c r="J43" i="9" s="1"/>
  <c r="K43" i="9" s="1"/>
  <c r="I44" i="9"/>
  <c r="I45" i="9"/>
  <c r="I46" i="9"/>
  <c r="I47" i="9"/>
  <c r="J47" i="9" s="1"/>
  <c r="K47" i="9" s="1"/>
  <c r="I48" i="9"/>
  <c r="I49" i="9"/>
  <c r="I50" i="9"/>
  <c r="I51" i="9"/>
  <c r="J51" i="9" s="1"/>
  <c r="K51" i="9" s="1"/>
  <c r="I52" i="9"/>
  <c r="I53" i="9"/>
  <c r="I54" i="9"/>
  <c r="I55" i="9"/>
  <c r="J55" i="9" s="1"/>
  <c r="K55" i="9" s="1"/>
  <c r="I56" i="9"/>
  <c r="I57" i="9"/>
  <c r="I58" i="9"/>
  <c r="I59" i="9"/>
  <c r="J59" i="9" s="1"/>
  <c r="K59" i="9" s="1"/>
  <c r="I60" i="9"/>
  <c r="I61" i="9"/>
  <c r="I62" i="9"/>
  <c r="I63" i="9"/>
  <c r="J63" i="9" s="1"/>
  <c r="K63" i="9" s="1"/>
  <c r="I64" i="9"/>
  <c r="I65" i="9"/>
  <c r="I66" i="9"/>
  <c r="I67" i="9"/>
  <c r="J67" i="9" s="1"/>
  <c r="K67" i="9" s="1"/>
  <c r="I68" i="9"/>
  <c r="I69" i="9"/>
  <c r="I70" i="9"/>
  <c r="I71" i="9"/>
  <c r="J71" i="9" s="1"/>
  <c r="K71" i="9" s="1"/>
  <c r="I72" i="9"/>
  <c r="I73" i="9"/>
  <c r="I74" i="9"/>
  <c r="I75" i="9"/>
  <c r="J75" i="9" s="1"/>
  <c r="K75" i="9" s="1"/>
  <c r="I76" i="9"/>
  <c r="I77" i="9"/>
  <c r="I9" i="9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10" i="3"/>
  <c r="O79" i="3"/>
  <c r="N79" i="3"/>
  <c r="M79" i="3"/>
  <c r="L79" i="3"/>
  <c r="K79" i="3"/>
  <c r="J79" i="3"/>
  <c r="C79" i="3"/>
  <c r="D79" i="3"/>
  <c r="E79" i="3"/>
  <c r="F79" i="3"/>
  <c r="G79" i="3"/>
  <c r="H79" i="3"/>
  <c r="E92" i="16" l="1"/>
  <c r="E93" i="16" s="1"/>
  <c r="I92" i="16"/>
  <c r="I93" i="16" s="1"/>
  <c r="H92" i="16"/>
  <c r="H93" i="16" s="1"/>
  <c r="J92" i="16"/>
  <c r="J93" i="16" s="1"/>
  <c r="I92" i="23"/>
  <c r="R79" i="3"/>
  <c r="V79" i="3"/>
  <c r="U79" i="3"/>
  <c r="T79" i="3"/>
  <c r="S79" i="3"/>
  <c r="I78" i="23"/>
  <c r="K75" i="16"/>
  <c r="P79" i="3"/>
  <c r="Y79" i="22"/>
  <c r="J18" i="9"/>
  <c r="K18" i="9" s="1"/>
  <c r="J9" i="9"/>
  <c r="K9" i="9" s="1"/>
  <c r="J74" i="9"/>
  <c r="K74" i="9" s="1"/>
  <c r="J70" i="9"/>
  <c r="K70" i="9" s="1"/>
  <c r="J66" i="9"/>
  <c r="K66" i="9" s="1"/>
  <c r="J62" i="9"/>
  <c r="K62" i="9" s="1"/>
  <c r="J58" i="9"/>
  <c r="K58" i="9" s="1"/>
  <c r="J54" i="9"/>
  <c r="K54" i="9" s="1"/>
  <c r="J50" i="9"/>
  <c r="K50" i="9" s="1"/>
  <c r="J46" i="9"/>
  <c r="K46" i="9" s="1"/>
  <c r="J42" i="9"/>
  <c r="K42" i="9" s="1"/>
  <c r="J38" i="9"/>
  <c r="K38" i="9" s="1"/>
  <c r="J34" i="9"/>
  <c r="K34" i="9" s="1"/>
  <c r="J30" i="9"/>
  <c r="K30" i="9" s="1"/>
  <c r="J26" i="9"/>
  <c r="K26" i="9" s="1"/>
  <c r="J22" i="9"/>
  <c r="K22" i="9" s="1"/>
  <c r="J17" i="9"/>
  <c r="K17" i="9" s="1"/>
  <c r="J13" i="9"/>
  <c r="K13" i="9" s="1"/>
  <c r="J14" i="9"/>
  <c r="K14" i="9" s="1"/>
  <c r="J77" i="9"/>
  <c r="K77" i="9" s="1"/>
  <c r="J73" i="9"/>
  <c r="K73" i="9" s="1"/>
  <c r="J69" i="9"/>
  <c r="K69" i="9" s="1"/>
  <c r="J65" i="9"/>
  <c r="K65" i="9" s="1"/>
  <c r="J61" i="9"/>
  <c r="K61" i="9" s="1"/>
  <c r="J57" i="9"/>
  <c r="K57" i="9" s="1"/>
  <c r="J53" i="9"/>
  <c r="K53" i="9" s="1"/>
  <c r="J49" i="9"/>
  <c r="K49" i="9" s="1"/>
  <c r="J45" i="9"/>
  <c r="K45" i="9" s="1"/>
  <c r="J41" i="9"/>
  <c r="K41" i="9" s="1"/>
  <c r="J37" i="9"/>
  <c r="K37" i="9" s="1"/>
  <c r="J33" i="9"/>
  <c r="K33" i="9" s="1"/>
  <c r="J29" i="9"/>
  <c r="K29" i="9" s="1"/>
  <c r="J25" i="9"/>
  <c r="K25" i="9" s="1"/>
  <c r="J20" i="9"/>
  <c r="K20" i="9" s="1"/>
  <c r="J16" i="9"/>
  <c r="K16" i="9" s="1"/>
  <c r="J12" i="9"/>
  <c r="K12" i="9" s="1"/>
  <c r="J10" i="9"/>
  <c r="K10" i="9" s="1"/>
  <c r="J76" i="9"/>
  <c r="K76" i="9" s="1"/>
  <c r="J72" i="9"/>
  <c r="K72" i="9" s="1"/>
  <c r="J68" i="9"/>
  <c r="K68" i="9" s="1"/>
  <c r="J64" i="9"/>
  <c r="K64" i="9" s="1"/>
  <c r="J60" i="9"/>
  <c r="K60" i="9" s="1"/>
  <c r="J56" i="9"/>
  <c r="K56" i="9" s="1"/>
  <c r="J52" i="9"/>
  <c r="K52" i="9" s="1"/>
  <c r="J48" i="9"/>
  <c r="K48" i="9" s="1"/>
  <c r="J44" i="9"/>
  <c r="K44" i="9" s="1"/>
  <c r="J40" i="9"/>
  <c r="K40" i="9" s="1"/>
  <c r="J36" i="9"/>
  <c r="K36" i="9" s="1"/>
  <c r="J32" i="9"/>
  <c r="K32" i="9" s="1"/>
  <c r="J28" i="9"/>
  <c r="K28" i="9" s="1"/>
  <c r="J24" i="9"/>
  <c r="K24" i="9" s="1"/>
  <c r="J19" i="9"/>
  <c r="K19" i="9" s="1"/>
  <c r="J15" i="9"/>
  <c r="K15" i="9" s="1"/>
  <c r="J11" i="9"/>
  <c r="K11" i="9" s="1"/>
  <c r="K77" i="16"/>
  <c r="K71" i="16"/>
  <c r="K67" i="16"/>
  <c r="K63" i="16"/>
  <c r="K59" i="16"/>
  <c r="K55" i="16"/>
  <c r="K51" i="16"/>
  <c r="K47" i="16"/>
  <c r="K43" i="16"/>
  <c r="K39" i="16"/>
  <c r="K35" i="16"/>
  <c r="K31" i="16"/>
  <c r="K27" i="16"/>
  <c r="K23" i="16"/>
  <c r="K19" i="16"/>
  <c r="K15" i="16"/>
  <c r="K11" i="16"/>
  <c r="K9" i="16"/>
  <c r="K70" i="16"/>
  <c r="K66" i="16"/>
  <c r="K62" i="16"/>
  <c r="K58" i="16"/>
  <c r="K54" i="16"/>
  <c r="K50" i="16"/>
  <c r="K46" i="16"/>
  <c r="K42" i="16"/>
  <c r="K38" i="16"/>
  <c r="K34" i="16"/>
  <c r="K30" i="16"/>
  <c r="K26" i="16"/>
  <c r="K22" i="16"/>
  <c r="K18" i="16"/>
  <c r="K14" i="16"/>
  <c r="K10" i="16"/>
  <c r="E78" i="16"/>
  <c r="K73" i="16"/>
  <c r="K69" i="16"/>
  <c r="K65" i="16"/>
  <c r="K61" i="16"/>
  <c r="K57" i="16"/>
  <c r="K53" i="16"/>
  <c r="K49" i="16"/>
  <c r="K45" i="16"/>
  <c r="K41" i="16"/>
  <c r="K37" i="16"/>
  <c r="K33" i="16"/>
  <c r="K29" i="16"/>
  <c r="K25" i="16"/>
  <c r="K21" i="16"/>
  <c r="K17" i="16"/>
  <c r="K13" i="16"/>
  <c r="K72" i="16"/>
  <c r="K68" i="16"/>
  <c r="K64" i="16"/>
  <c r="K60" i="16"/>
  <c r="K56" i="16"/>
  <c r="K52" i="16"/>
  <c r="K48" i="16"/>
  <c r="K44" i="16"/>
  <c r="K40" i="16"/>
  <c r="K36" i="16"/>
  <c r="K32" i="16"/>
  <c r="K28" i="16"/>
  <c r="K24" i="16"/>
  <c r="K20" i="16"/>
  <c r="K16" i="16"/>
  <c r="K12" i="16"/>
  <c r="J21" i="9"/>
  <c r="K21" i="9" s="1"/>
  <c r="I78" i="9"/>
  <c r="K78" i="9" s="1"/>
  <c r="Z79" i="22"/>
  <c r="K76" i="16"/>
  <c r="H78" i="16"/>
  <c r="K74" i="16"/>
  <c r="I79" i="3"/>
  <c r="E78" i="15"/>
  <c r="K78" i="15" s="1"/>
  <c r="K92" i="16" l="1"/>
  <c r="K93" i="16" s="1"/>
  <c r="E93" i="23"/>
  <c r="D93" i="23"/>
  <c r="G93" i="23"/>
  <c r="F93" i="23"/>
  <c r="C93" i="23"/>
  <c r="H93" i="23"/>
  <c r="W79" i="3"/>
  <c r="K78" i="16"/>
  <c r="E94" i="23" l="1"/>
</calcChain>
</file>

<file path=xl/sharedStrings.xml><?xml version="1.0" encoding="utf-8"?>
<sst xmlns="http://schemas.openxmlformats.org/spreadsheetml/2006/main" count="2590" uniqueCount="422">
  <si>
    <t>Kleinräumige Datensammlung der Stadt Wuppertal</t>
  </si>
  <si>
    <t>Inhaltsverzeichnis</t>
  </si>
  <si>
    <t>2.</t>
  </si>
  <si>
    <t>3.</t>
  </si>
  <si>
    <t>4.</t>
  </si>
  <si>
    <t>Kinder</t>
  </si>
  <si>
    <t>Gesamt</t>
  </si>
  <si>
    <t>5.</t>
  </si>
  <si>
    <t>Einwohnerdichte</t>
  </si>
  <si>
    <t>6.</t>
  </si>
  <si>
    <t>Migrationshintergrund</t>
  </si>
  <si>
    <t>7.</t>
  </si>
  <si>
    <t>Hauptwohnung/Nebenwohnung</t>
  </si>
  <si>
    <t>8.</t>
  </si>
  <si>
    <t>9.</t>
  </si>
  <si>
    <t>Prognose</t>
  </si>
  <si>
    <t>10.</t>
  </si>
  <si>
    <t>11.</t>
  </si>
  <si>
    <t>Einwohner nach Haushaltstypen</t>
  </si>
  <si>
    <t>12.</t>
  </si>
  <si>
    <t>Altersgruppen</t>
  </si>
  <si>
    <t>Auswertungsmerkmale</t>
  </si>
  <si>
    <t>Themen</t>
  </si>
  <si>
    <t>13.</t>
  </si>
  <si>
    <t>14.</t>
  </si>
  <si>
    <t>15.</t>
  </si>
  <si>
    <t>Umzug</t>
  </si>
  <si>
    <t>16.</t>
  </si>
  <si>
    <t>Soziales</t>
  </si>
  <si>
    <t xml:space="preserve">Einwohner </t>
  </si>
  <si>
    <t>Haushalte</t>
  </si>
  <si>
    <t>Arbeitslose</t>
  </si>
  <si>
    <t>17.</t>
  </si>
  <si>
    <t>18.</t>
  </si>
  <si>
    <t>19.</t>
  </si>
  <si>
    <t>Sonstiges</t>
  </si>
  <si>
    <t>20.</t>
  </si>
  <si>
    <t>21.</t>
  </si>
  <si>
    <t>Wohndauer Wuppertal</t>
  </si>
  <si>
    <t>22.</t>
  </si>
  <si>
    <t>Unterthemen</t>
  </si>
  <si>
    <t>Migration: sechs stärkste Nationen</t>
  </si>
  <si>
    <t>Natürliche Bewegung</t>
  </si>
  <si>
    <t>Räumliche Bewegung</t>
  </si>
  <si>
    <t>Herausgeber: Amt für Statistik und Wahlen, Stadt Wuppertal</t>
  </si>
  <si>
    <t>Kontakt:</t>
  </si>
  <si>
    <t>Johannes-Rau-Platz 1</t>
  </si>
  <si>
    <t>41175 Wuppertal</t>
  </si>
  <si>
    <t>Telefon: +49-202-563-6135</t>
  </si>
  <si>
    <t>E-Mail: statistik@stadt.wuppertal.de</t>
  </si>
  <si>
    <t>1.</t>
  </si>
  <si>
    <t>Bemerkung:</t>
  </si>
  <si>
    <t>00 Elberfeld-Mitte</t>
  </si>
  <si>
    <t>01 Nordstadt</t>
  </si>
  <si>
    <t>02 Ostersbaum</t>
  </si>
  <si>
    <t>03 Südstadt</t>
  </si>
  <si>
    <t>04 Grifflenberg</t>
  </si>
  <si>
    <t>05 Friedrichsberg</t>
  </si>
  <si>
    <t>10 Sonnborn</t>
  </si>
  <si>
    <t>11 Varresbeck</t>
  </si>
  <si>
    <t>12 Nützenberg</t>
  </si>
  <si>
    <t>13 Brill</t>
  </si>
  <si>
    <t>14 Arrenberg</t>
  </si>
  <si>
    <t>15 Zoo</t>
  </si>
  <si>
    <t>16 Buchenhofen</t>
  </si>
  <si>
    <t>20 Uellendahl-West</t>
  </si>
  <si>
    <t>21 Uellendahl-Ost</t>
  </si>
  <si>
    <t>22 Dönberg</t>
  </si>
  <si>
    <t>23 Nevigeser Straße</t>
  </si>
  <si>
    <t>24 Beek</t>
  </si>
  <si>
    <t>25 Eckbusch</t>
  </si>
  <si>
    <t>26 Siebeneick</t>
  </si>
  <si>
    <t>30 Vohwinkel-Mitte</t>
  </si>
  <si>
    <t>31 Osterholz</t>
  </si>
  <si>
    <t>32 Tesche</t>
  </si>
  <si>
    <t>33 Schöller-Dornap</t>
  </si>
  <si>
    <t>34 Lüntenbeck</t>
  </si>
  <si>
    <t>35 Industriestraße</t>
  </si>
  <si>
    <t>36 Westring</t>
  </si>
  <si>
    <t>37 Höhe</t>
  </si>
  <si>
    <t>38 Schrödersbusch</t>
  </si>
  <si>
    <t>40 Cronenberg-Mitte</t>
  </si>
  <si>
    <t>41 Küllenhahn</t>
  </si>
  <si>
    <t>42 Hahnerberg</t>
  </si>
  <si>
    <t>43 Cronenfeld</t>
  </si>
  <si>
    <t>44 Berghausen</t>
  </si>
  <si>
    <t>45 Sudberg</t>
  </si>
  <si>
    <t>46 Kohlfurth</t>
  </si>
  <si>
    <t>50 Barmen-Mitte</t>
  </si>
  <si>
    <t>51 Friedrich-Engels-Allee</t>
  </si>
  <si>
    <t>52 Loh</t>
  </si>
  <si>
    <t>53 Clausen</t>
  </si>
  <si>
    <t>54 Rott</t>
  </si>
  <si>
    <t>55 Sedansberg</t>
  </si>
  <si>
    <t>56 Hatzfeld</t>
  </si>
  <si>
    <t>57 Kothen</t>
  </si>
  <si>
    <t>58 Hesselnberg</t>
  </si>
  <si>
    <t>59 Lichtenplatz</t>
  </si>
  <si>
    <t>60 Oberbarmen-Schwarzbach</t>
  </si>
  <si>
    <t>61 Wichlinghausen-Süd</t>
  </si>
  <si>
    <t>62 Wichlinghausen-Nord</t>
  </si>
  <si>
    <t>63 Nächstebreck-Ost</t>
  </si>
  <si>
    <t>64 Nächstebreck-West</t>
  </si>
  <si>
    <t>70 Heckinghausen</t>
  </si>
  <si>
    <t>71 Heidt</t>
  </si>
  <si>
    <t>72 Hammesberg</t>
  </si>
  <si>
    <t>80 Langerfeld-Mitte</t>
  </si>
  <si>
    <t>81 Rauental</t>
  </si>
  <si>
    <t>82 Jesinghauser Straße</t>
  </si>
  <si>
    <t>83 Hilgershöhe</t>
  </si>
  <si>
    <t>84 Löhrerlen</t>
  </si>
  <si>
    <t>85 Fleute</t>
  </si>
  <si>
    <t>86 Ehrenberg</t>
  </si>
  <si>
    <t>87 Beyenburg-Mitte</t>
  </si>
  <si>
    <t>88 Herbringhausen</t>
  </si>
  <si>
    <t>90 Ronsdorf-Mitte/Nord</t>
  </si>
  <si>
    <t>91 Blombach-Lohsiepen</t>
  </si>
  <si>
    <t>92 Rehsiepen</t>
  </si>
  <si>
    <t>93 Schenkstraße</t>
  </si>
  <si>
    <t>94 Blutfinke</t>
  </si>
  <si>
    <t>95 Erbschlö-Linde</t>
  </si>
  <si>
    <t>SUMME</t>
  </si>
  <si>
    <t>Quartier</t>
  </si>
  <si>
    <t>Stadtbezirk</t>
  </si>
  <si>
    <t>Elberfeld</t>
  </si>
  <si>
    <t>Elberfeld West</t>
  </si>
  <si>
    <t>Uellendahl-Katernberg</t>
  </si>
  <si>
    <t>Vohwinkel</t>
  </si>
  <si>
    <t>Cronenberg</t>
  </si>
  <si>
    <t>Barmen</t>
  </si>
  <si>
    <t>Oberbarmen</t>
  </si>
  <si>
    <t>Heckinghausen</t>
  </si>
  <si>
    <t>Ronsdorf</t>
  </si>
  <si>
    <t>Langerfeld-Beyenburg</t>
  </si>
  <si>
    <t>Wuppertal/Wirtschaft &amp; Stadtentwicklung/Daten und Fakten</t>
  </si>
  <si>
    <t>7. Einwohner: Migrationshintergrund</t>
  </si>
  <si>
    <t>5. Einwohner: Einwohnerdichte</t>
  </si>
  <si>
    <t>Personkreis ohne Migrationshintergrund</t>
  </si>
  <si>
    <t>Personkreis mit Migrationshintergrund</t>
  </si>
  <si>
    <t>0 bis unter 2 Jahre</t>
  </si>
  <si>
    <t>2 bis unter 3 Jahre</t>
  </si>
  <si>
    <t>3 bis unter 6 Jahre</t>
  </si>
  <si>
    <t>6 bis unter 10 Jahre</t>
  </si>
  <si>
    <t>10 bis unter 18 Jahre</t>
  </si>
  <si>
    <t>18 Jahre und älter</t>
  </si>
  <si>
    <t>Ausländer</t>
  </si>
  <si>
    <t>Deutsche mit ausländischem Geburtsort</t>
  </si>
  <si>
    <t>00 bis unter 01 Jahr</t>
  </si>
  <si>
    <t>01 bis unter 05 Jahre</t>
  </si>
  <si>
    <t>05 bis unter 10 Jahre</t>
  </si>
  <si>
    <t>10 bis unter 20 Jahre</t>
  </si>
  <si>
    <t>20 bis unter 30 Jahre</t>
  </si>
  <si>
    <t>30 Jahre und mehr</t>
  </si>
  <si>
    <t>Anhänger</t>
  </si>
  <si>
    <t>Bus</t>
  </si>
  <si>
    <t>Sonderfahrzeug</t>
  </si>
  <si>
    <t>LKW</t>
  </si>
  <si>
    <t>PKW</t>
  </si>
  <si>
    <t>Kraftrad</t>
  </si>
  <si>
    <t>Sattelanhänger</t>
  </si>
  <si>
    <t>Wohnanhänger</t>
  </si>
  <si>
    <t>Zugmaschine</t>
  </si>
  <si>
    <t>Sonstige</t>
  </si>
  <si>
    <t>bis 1919</t>
  </si>
  <si>
    <t>1919 bis 1949</t>
  </si>
  <si>
    <t>1950 bis 1959</t>
  </si>
  <si>
    <t>1960 bis 1969</t>
  </si>
  <si>
    <t>1970 bis 1979</t>
  </si>
  <si>
    <t>1980 bis 1989</t>
  </si>
  <si>
    <t>1990 bis 1999</t>
  </si>
  <si>
    <t>2000 bis 2005</t>
  </si>
  <si>
    <t>2006 bis 2009</t>
  </si>
  <si>
    <t>2010 u. später</t>
  </si>
  <si>
    <t>unbekannt</t>
  </si>
  <si>
    <t>Gebäude</t>
  </si>
  <si>
    <t>Wohnungen</t>
  </si>
  <si>
    <t>Umzüge Gesamt</t>
  </si>
  <si>
    <t>Deutsche</t>
  </si>
  <si>
    <t>Zuzug</t>
  </si>
  <si>
    <t>Fortzug</t>
  </si>
  <si>
    <t>Saldo</t>
  </si>
  <si>
    <t>00 bis unter 3 Jahre</t>
  </si>
  <si>
    <t>03 bis unter 6 Jahre</t>
  </si>
  <si>
    <t>06 bis unter 10 Jahre</t>
  </si>
  <si>
    <t>10 bis unter 15 Jahre</t>
  </si>
  <si>
    <t>15 bis unter 18 Jahre</t>
  </si>
  <si>
    <t>18 bis unter 25 Jahre</t>
  </si>
  <si>
    <t>25 bis unter 45 Jahre</t>
  </si>
  <si>
    <t>45 bis unter 60 Jahre</t>
  </si>
  <si>
    <t>60 bis unter 65 Jahre</t>
  </si>
  <si>
    <t>65 bis unter 75 Jahre</t>
  </si>
  <si>
    <t>75 Jahre und älter</t>
  </si>
  <si>
    <t>0 bis unter 15 Jahre</t>
  </si>
  <si>
    <t>15 bis unter 65 Jahre</t>
  </si>
  <si>
    <t>65 Jahre und älter</t>
  </si>
  <si>
    <t xml:space="preserve">                                                   </t>
  </si>
  <si>
    <t>Stichjahr</t>
  </si>
  <si>
    <t>2022</t>
  </si>
  <si>
    <t>2023</t>
  </si>
  <si>
    <t>2024</t>
  </si>
  <si>
    <t>2025</t>
  </si>
  <si>
    <t>Nebenwohnung</t>
  </si>
  <si>
    <t>Hauptwohnung/alleinige Wohnung</t>
  </si>
  <si>
    <t>männlich Gesamt</t>
  </si>
  <si>
    <t>weiblich Gesamt</t>
  </si>
  <si>
    <t>männlich</t>
  </si>
  <si>
    <t>weiblich</t>
  </si>
  <si>
    <t>Türkei</t>
  </si>
  <si>
    <t>Polen</t>
  </si>
  <si>
    <t>Rumänien</t>
  </si>
  <si>
    <t>Griechenland</t>
  </si>
  <si>
    <t>Italien</t>
  </si>
  <si>
    <t>Syrien</t>
  </si>
  <si>
    <t>Anzahl Einwohner</t>
  </si>
  <si>
    <t>Personen im HH</t>
  </si>
  <si>
    <t>Person gehört nicht zur Bevölkerung in Haushalten</t>
  </si>
  <si>
    <t>Einpersonenhaushalt</t>
  </si>
  <si>
    <t>Ehepaar, kein Kind, keine weitere Person</t>
  </si>
  <si>
    <t>Ehepaar, kein Kind, mindestens eine weitere Person</t>
  </si>
  <si>
    <t>Ehepaar, mindestens ein Kind, keine weitere Person</t>
  </si>
  <si>
    <t>Ehepaar, mindestens ein Kind, mindestens eine weitere Person</t>
  </si>
  <si>
    <t>Paar in nichtehelicher Lebensgemeinschaft, kein Kind, keine weitere Person</t>
  </si>
  <si>
    <t>Paar in nichtehelicher Lebensgemeinschaft, kein Kind, mindestens eine weitere Person</t>
  </si>
  <si>
    <t>Paar in nichtehelicher Lebensgemeinschaft, mindestens ein Kind, keine weitere Person</t>
  </si>
  <si>
    <t>Paar in nichtehelicher Lebensgemeinschaft, mindestens ein Kind, mindestens eine weitere Person</t>
  </si>
  <si>
    <t>Bezugsperson ohne ehelichen oder nichtehelichen Partner, mindestens ein Kind, keine weitere Person</t>
  </si>
  <si>
    <t>Bezugsperson ohne ehelichen oder nichtehelichen Partner, mindestens ein Kind, mindestens eine weitere Person</t>
  </si>
  <si>
    <t>Geburten</t>
  </si>
  <si>
    <t>Sterbefälle</t>
  </si>
  <si>
    <t>Leerstandssquote aller Zähler</t>
  </si>
  <si>
    <t>Jugendanteil in %</t>
  </si>
  <si>
    <t>Altenanteil in %</t>
  </si>
  <si>
    <t>3. Einwohner: Jugend-/ Altenanteil</t>
  </si>
  <si>
    <t>Baujahr</t>
  </si>
  <si>
    <t>Leerstandsquote</t>
  </si>
  <si>
    <t xml:space="preserve"> Ausländer</t>
  </si>
  <si>
    <t>weiblich         Gesamt</t>
  </si>
  <si>
    <t>Personen pro Haushalt</t>
  </si>
  <si>
    <t>Haushalte nach Haushaltstypen</t>
  </si>
  <si>
    <t>Elberfeld-West</t>
  </si>
  <si>
    <t xml:space="preserve">Barmen </t>
  </si>
  <si>
    <t xml:space="preserve">Ziel-Stadtbezirk </t>
  </si>
  <si>
    <t>Herkunfts-Quartier</t>
  </si>
  <si>
    <t>Herkunfts-Stadtbezirk</t>
  </si>
  <si>
    <t>gesamt</t>
  </si>
  <si>
    <t>Summe</t>
  </si>
  <si>
    <t>1. Einwohner: Gesamt; nach Geschlecht, Deutsche/ Ausländer</t>
  </si>
  <si>
    <t>Fläche in Hektar</t>
  </si>
  <si>
    <t xml:space="preserve"> Gesamt</t>
  </si>
  <si>
    <t>Deutsche mit Migrations-hintergrund</t>
  </si>
  <si>
    <t>Personen ohne Migrations-hintergrund Gesamt</t>
  </si>
  <si>
    <t>Kinder unter 18 Jahre mit mindestens einem Elternteil mit Migrations-hintergrund</t>
  </si>
  <si>
    <t>Personen mit Migrations-hintergrund Gesamt</t>
  </si>
  <si>
    <t>Anteil der Migranten in %</t>
  </si>
  <si>
    <t>Einwohner am 31.12.</t>
  </si>
  <si>
    <t>Jugend-/ Altenanteil</t>
  </si>
  <si>
    <t>Geschlecht, Deutsche/ Ausländer</t>
  </si>
  <si>
    <t>Geschlecht, Deutsche/ Ausländer; Durchschnittsalter</t>
  </si>
  <si>
    <t>Geburten/ Sterbefälle/ Saldo</t>
  </si>
  <si>
    <t>Deutsche/ Ausländer</t>
  </si>
  <si>
    <t>Zuzug/ Fortzug/ Saldo</t>
  </si>
  <si>
    <t>SGB II-Leistungsempfänger</t>
  </si>
  <si>
    <t>Wohnungsleerstand</t>
  </si>
  <si>
    <t>Geschlecht</t>
  </si>
  <si>
    <t>Doppelstaatler</t>
  </si>
  <si>
    <t>9. Einwohner: Wohndauer Wuppertal</t>
  </si>
  <si>
    <t>Basisjahre Prognose</t>
  </si>
  <si>
    <t>Anzahl Privathaus-halte</t>
  </si>
  <si>
    <t>12. Haushalte: Einwohner nach Haushaltstypen</t>
  </si>
  <si>
    <t>sonstiger Mehrpersonen-haushalt</t>
  </si>
  <si>
    <t>Einpersonen-haushalt</t>
  </si>
  <si>
    <t>14. Natürliche Bewegung: Geburten, Sterbefälle, Saldo</t>
  </si>
  <si>
    <t>15. Räumliche Bewegung: Zuzug, Fortzug, Saldo</t>
  </si>
  <si>
    <t>Hecking-hausen</t>
  </si>
  <si>
    <t>Betroffen-heitsquote</t>
  </si>
  <si>
    <t>99 Sonstige</t>
  </si>
  <si>
    <t>00 bis unter 65 Jahre</t>
  </si>
  <si>
    <t>SGB II Empfänger</t>
  </si>
  <si>
    <t>16. Räumliche Bewegung: Umzug</t>
  </si>
  <si>
    <t>17. Soziales: Arbeitslose; Arbeitslosenbetroffenheitsquote</t>
  </si>
  <si>
    <t>18. Soziales: SGB II-Leistungsempfänger, SGB II Quote</t>
  </si>
  <si>
    <t>Sozialversicherungs-pflichtig Beschäftigte</t>
  </si>
  <si>
    <t>Beschäftigten-quote</t>
  </si>
  <si>
    <t>19. Soziales: Sozialversicherungspflichtig Beschäftigte</t>
  </si>
  <si>
    <t>Arbeitslosenbetroffenheitsquote</t>
  </si>
  <si>
    <t>Beschäftigtenquote</t>
  </si>
  <si>
    <t>6. Einwohner: Haupt- und Nebenwohnung; Geschlecht</t>
  </si>
  <si>
    <t>Altersgruppen, Migrationshintergrund</t>
  </si>
  <si>
    <t>4. Einwohner: Kinder; nach Altersgruppen, Migrationshintergrund</t>
  </si>
  <si>
    <t>13. Haushalte: Haushaltstypen</t>
  </si>
  <si>
    <t>SGB II Betroffen-heitsquote</t>
  </si>
  <si>
    <t>Definitionen:</t>
  </si>
  <si>
    <t>Einwohner</t>
  </si>
  <si>
    <t xml:space="preserve">Zum Kreis der Personen mit Migrationshintergrund werden die Einwohner gezählt, die: </t>
  </si>
  <si>
    <t xml:space="preserve"> - eine nicht deutsche 1. Staatsangehörigkeit besitzen oder</t>
  </si>
  <si>
    <t xml:space="preserve"> - neben der deutschen noch eine 2. Staatsangehörigkeit besitzen oder</t>
  </si>
  <si>
    <t xml:space="preserve"> - die deutsche Staatsangehörigkeit nachträglich erworben haben (Aussiedler, Eingebürgerte) oder</t>
  </si>
  <si>
    <t xml:space="preserve"> - im Ausland geboren sind oder</t>
  </si>
  <si>
    <t xml:space="preserve"> - unter 18 Jahre alt sind und im Haushalt mit mindestens einem Elternteil mit Migrationshintergrund wohnen.</t>
  </si>
  <si>
    <t>Privathaushalte</t>
  </si>
  <si>
    <t>Daten zu Privathaushalten werden auf der Grundlage des kommunalen Einwohnermelderegisters ermittelt.  Technische Grundlage</t>
  </si>
  <si>
    <t>für das automatisierte Verfahren ist die Software HHGen, die unter dem Dach des KOSIS-Verbundes ständig weiterentwickelt wird.</t>
  </si>
  <si>
    <t>Der Begriff Haushalt wird hier im Sinne von "Personen, die aufgrund von Indizien, die aus dem Melderegister gewonnen wurden,</t>
  </si>
  <si>
    <t>Arbeitslosen-Betroffenheitsquote in den Quartieren</t>
  </si>
  <si>
    <t xml:space="preserve">SGB II-Betroffenheitsquote </t>
  </si>
  <si>
    <t xml:space="preserve">Beschäftigtenquote </t>
  </si>
  <si>
    <t xml:space="preserve">Sozialversicherungspflichtig Beschäftigte </t>
  </si>
  <si>
    <t>Verfahren zur Ermittlung des Wohnungsleerstandes</t>
  </si>
  <si>
    <t>Der Anteil der leerstehenden Wohnungen an der Gesamtzahl der Wohnungen in den Quartieren bildet die Wohnungsleerstands-</t>
  </si>
  <si>
    <t>quote. Die Statistikstelle hat ein Beobachtungsinstrument entwickelt, mit welchem die jährliche Veränderung des Wohnungsleer-</t>
  </si>
  <si>
    <t xml:space="preserve">standes der Stadt dargestellt werden kann. Es basiert auf der Auswertung von Stromzählerdaten der Wuppertaler Stadtwerke AG. </t>
  </si>
  <si>
    <t>Definition Wohnung</t>
  </si>
  <si>
    <t xml:space="preserve">Auf den folgenden Tabellenblättern finden Sie kleinräumige Datenauswertungen der Stadt Wuppertal zu den Themen Einwohner, </t>
  </si>
  <si>
    <t>Haushalte, Bewegung, Soziales und Sonstiges.</t>
  </si>
  <si>
    <t>SGB II Betroffenheitsquote</t>
  </si>
  <si>
    <t>Sozialversicherungspflichtig Beschäftigte</t>
  </si>
  <si>
    <t>zugelassene Kraftfahrzeuge</t>
  </si>
  <si>
    <t>Gebäude und Wohnungen nach Baualtersgruppen in Ein- und Mehrfamilienhäusern</t>
  </si>
  <si>
    <t>21. Sonstiges: Gebäude und Wohnungen nach Baualtersgruppen in Ein- und Mehrfamilienhäusern</t>
  </si>
  <si>
    <t>22. Sonstiges: zugelassene Kraftfahrzeuge</t>
  </si>
  <si>
    <t>20. Sonstiges: Wohnungsleerstand</t>
  </si>
  <si>
    <t>Im Gegensatz zur amtlichen Ermittlung des Bevölkerungsbestands durch die statistischen Ämter des Bundes und der Länder werden</t>
  </si>
  <si>
    <t>durch die Auswertung des städtischen Einwohnermelderegisters nicht nur die Personen mit einziger oder Hauptwohnung gezählt,</t>
  </si>
  <si>
    <t>sondern auch Einwohnerinnen und Einwohner berücksichtigt, die in Wuppertal lediglich ihre Nebenwohnung haben. Ferner basiert</t>
  </si>
  <si>
    <t>die Einwohnerzahl der statistischen Ämtern auf der Fortschreibung der Ergebnisse des Zensus 2011. Die stadteigene Fortschreibung</t>
  </si>
  <si>
    <t xml:space="preserve">fällt in der Summe deshalb höher aus als die amtliche. </t>
  </si>
  <si>
    <t>Während die amtliche Fortschreibung erst nach mehrmonatiger Verzögerung und nur für das Stadtgebiet insgesamt vorliegt, ermög-</t>
  </si>
  <si>
    <t>lichen die kurzfristig zur Verfügung stehenden stadteigenen Einwohnerzahlen die Ausweisung innerstädtischer Ergebnisse.</t>
  </si>
  <si>
    <t>zusammen wohnen und leben" verwendet. Diese so zu Haushalten zusammengeführten Personen entsprechen dem Typ des Wohn-</t>
  </si>
  <si>
    <t>haushaltes. Personen ohne eigene Haushaltsführung ("Personen in Anstalten oder Heimen") werden von der Generierung ausge-</t>
  </si>
  <si>
    <t>schlossen, daher spricht man hier von Privathaushalten.</t>
  </si>
  <si>
    <t>Von der Bundesagentur für Arbeit werden nur die Arbeitslosenzahlen auf kleinräumiger Ebene bereitgestellt. Zur Berechnung der</t>
  </si>
  <si>
    <t>Arbeitslosenquoten muss diese Zahl in Bezug auf alle zivilen Erwerbspersonen  (versicherungspflichtig Beschäftigte, Beamte,</t>
  </si>
  <si>
    <t>Selbständige und Arbeitslose) gesetzt werden. Diese Bezugsgröße ist auf kleinräumiger Ebene jedoch nicht bekannt.  Um dennoch</t>
  </si>
  <si>
    <t>die Möglichkeit eines innerstädtischen Vergleichs zu haben, werden die Arbeitslosen auf je 100 Einwohner mit alleiniger Wohnung</t>
  </si>
  <si>
    <t xml:space="preserve">bzw. Hauptwohnsitz in Wuppertal im erwerbsfähigen Alter von 15 bis unter 65 Jahren bezogen. Der so ermittelte Prozentsatz wird </t>
  </si>
  <si>
    <t>als Betroffenheitsquote bezeichnet. Dadurch wird der Einfluss unterschiedlicher Einwohnerzahlen in den Quartieren auf das Ausmaß</t>
  </si>
  <si>
    <t xml:space="preserve"> der Arbeitslosigkeit ausgeschaltet. Die dadurch ermittelten Arbeitslosenanteile liegen systematisch niedriger als die  "offiziellen"</t>
  </si>
  <si>
    <t xml:space="preserve"> Arbeitslosenquoten, da auch Nicht-Erwerbspersonen in die Kalkulation eingebunden werden.</t>
  </si>
  <si>
    <t>Arbeitssuchende bis zum vollendeten 65. Lebensjahr, die vorübergehend nicht oder nur kurzzeitig in einem Beschäftigungsverhältnis</t>
  </si>
  <si>
    <t>stehen und weder Schüler/-in, Student-/in oder Teilnehmer an beruflichen Bildungsmaßnahmen noch arbeitsunfähig erkrankt oder</t>
  </si>
  <si>
    <t>Empfänger von Altersruhegeld sind und die für eine Arbeitsaufnahme als Arbeitnehmer/-in sofort zur Verfügung stehen.</t>
  </si>
  <si>
    <t>Die Grundsicherungsleistung für erwerbsfähige Hilfebedürftige nach dem SGB II ist das Arbeitslosengeld II (ALG II). Es wurde in</t>
  </si>
  <si>
    <t>Deutschland zum 1. Januar 2005 durch das so genannte „Hartz-IV-Gesetz“ eingeführt und wird deshalb umgangssprachlich oft auch als</t>
  </si>
  <si>
    <t xml:space="preserve"> „Hartz IV“ bezeichnet. Das ALG II fasst die frühere Arbeitslosenhilfe mit der Sozialhilfe auf Leistungsniveau des soziokulturellen </t>
  </si>
  <si>
    <t xml:space="preserve">Existenzminimums zusammen. Trotz der Bezeichnung als Arbeitslosengeld ist Arbeitslosigkeit keine Voraussetzung, um ALG II zu </t>
  </si>
  <si>
    <t>erhalten; es kann auch ergänzend zu anderem Einkommen und dem Arbeitslosengeld I bezogen werden. Von der Bundesagentur</t>
  </si>
  <si>
    <t>für Arbeit werden die Anzahl der Leistungsempfänger nach dem SGB II auf kleinräumiger Ebene bereitgestellt. Den Anteil der</t>
  </si>
  <si>
    <t>Leistungsempfänger nach dem SGB II erhält man indem man die Anzahl der Leitungsempfänger auf je 100 Einwohner mit alleiniger</t>
  </si>
  <si>
    <t>Wohnung bzw. Hauptwohnsitz in Wuppertal im Alter bis unter 65 Jahren in den Quartieren in Bezug setzt.</t>
  </si>
  <si>
    <t>Von der Bundesagentur für Arbeit werden die Daten der Sozialversicherungspflichtig Beschäftigten auf kleinräumiger Ebene bereit-</t>
  </si>
  <si>
    <t>gestellt. Um die Möglichkeit eines innerstädtischen Vergleichs zu haben, werden die Sozialversicherungspflichtig Beschäftigten auf</t>
  </si>
  <si>
    <t>je 100 Einwohner mit alleiniger Wohnung bzw. Hauptwohnsitz in Wuppertal im erwerbsfähigen Alter von  15 bis unter 65 Jahren</t>
  </si>
  <si>
    <t>bezogen. Der so ermittelte Prozentsatz wird als Beschäftigtenquote bezeichnet. Dadurch wird der Einfluss unterschiedlicher Einwoh-</t>
  </si>
  <si>
    <t>nerzahlen in den Quartieren auf das Ausmaß der Beschäftigung ausgeschaltet.</t>
  </si>
  <si>
    <t>Sozialversicherungspflichtig beschäftigte Arbeitnehmer/-innen sind alle Arbeiter/-innen und Angestellten einschließlich der zu ihrer</t>
  </si>
  <si>
    <t>Berufsausbildung Beschäftigten (Auszubildende u.a.), die kranken-, renten-, pflegeversicherungspflichtig und/oder beitragspflichtig</t>
  </si>
  <si>
    <t>sind zur Bundesagentur für Arbeit (Arbeitslosenversicherung nach dem Arbeitsförderungsgesetz AFG) oder für die von den Arbeit-</t>
  </si>
  <si>
    <t xml:space="preserve">gebern Beitragsanteile zu den gesetzlichen Rentenversicherungen zu entrichten sind. Nicht erfasst sind grundsätzlich Selbständige, </t>
  </si>
  <si>
    <t>mithelfende Familienangehörige und Beamte sowie jene Arbeitnehmer, die aufgrund einer nur geringfügigen Beschäftigung</t>
  </si>
  <si>
    <t xml:space="preserve">keiner Versicherungspflicht unterliegen. Wehr- oder Zivildienstleistende gelten dann als sozialversicherungspflichtig Beschäftigte, </t>
  </si>
  <si>
    <t>wenn sie ihre Dienste aus einem bestehenden Beschäftigungsverhältnis heraus angetreten haben und nur wegen des Wehr- oder</t>
  </si>
  <si>
    <t xml:space="preserve">Zivildienstes kein Entgelt erhalten. </t>
  </si>
  <si>
    <t>Als Indikator für eine leer stehende Wohnung wird ein jährlicher Stromverbrauch unter 200 kWh festgelegt. Die Datenlieferung</t>
  </si>
  <si>
    <t xml:space="preserve">umfasst alle Stromzähler an der Verbrauchsadresse ohne Zähler für Allgemein- und Gewerbestrom. Separat werden die Zähler </t>
  </si>
  <si>
    <t>ausgewiesen, deren Verbrauch kleiner als 200 kWh in der letzen Abrechnungsperiode war. Bei diesen Niedrigverbräuchen wird</t>
  </si>
  <si>
    <t xml:space="preserve">unterstellt, dass es sich um leer stehende Wohnungen handelt. Dieses Verfahren hat sich bei der ersten Wohnungeleerstandsanalyse </t>
  </si>
  <si>
    <t>2006 bewährt.</t>
  </si>
  <si>
    <t>Eine Wohnung ist die Gesamtheit aller Räume, die die Führung eines Haushalts ermöglichen. Zu einer Wohnung gehören eine Küche</t>
  </si>
  <si>
    <t>oder ein Raum mit einer Kochgelegenheit, ein eigener abschließbarer Zugang, Wasserver- und entsorgung sowie Toilette, die auch</t>
  </si>
  <si>
    <t>die auch außerhalb des Wohnungsabschlusses liegen können. Fehlt die Küche bzw. Kochnische, liegt eine sonstige Wohneinheit vor.</t>
  </si>
  <si>
    <t xml:space="preserve">Die kleinräumige Auswertung der Gebäude nach Baujahren basiert auf der Auswertung der städtischen Gebäudedatei. Gebäude- und </t>
  </si>
  <si>
    <t>Wohnungsbestand weichen von den amtlichen Zahlen der statistischen Ämter ab.</t>
  </si>
  <si>
    <t>2. Einwohner: Altersgruppen; nach Geschlecht, Deutsche/Ausländer; Durchschnittsalter</t>
  </si>
  <si>
    <t>11. Haushalte: Personen pro Haushalt (inkl. Bevölkerung in Einrichtungen)</t>
  </si>
  <si>
    <r>
      <t>Zusammengefasst 16/35/38/46/95</t>
    </r>
    <r>
      <rPr>
        <vertAlign val="superscript"/>
        <sz val="11"/>
        <color theme="1"/>
        <rFont val="Calibri"/>
        <family val="2"/>
        <scheme val="minor"/>
      </rPr>
      <t>1</t>
    </r>
  </si>
  <si>
    <t>Anmerkungen</t>
  </si>
  <si>
    <r>
      <t>1</t>
    </r>
    <r>
      <rPr>
        <sz val="11"/>
        <color theme="1"/>
        <rFont val="Calibri"/>
        <family val="2"/>
        <scheme val="minor"/>
      </rPr>
      <t>Aufgrund von zu geringen Fallzahlen können keine Einzelergebnisse für diese 5 Quartiere im Bezug auf die SBG II Leistungen dargestellt werden</t>
    </r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</si>
  <si>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</si>
  <si>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</si>
  <si>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</si>
  <si>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</si>
  <si>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</si>
  <si>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</si>
  <si>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</si>
  <si>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</si>
  <si>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</si>
  <si>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erl</t>
  </si>
  <si>
    <t>2021/2022</t>
  </si>
  <si>
    <t>2026</t>
  </si>
  <si>
    <t>2027</t>
  </si>
  <si>
    <t>2028</t>
  </si>
  <si>
    <t>2029</t>
  </si>
  <si>
    <t>2030</t>
  </si>
  <si>
    <t>Bestand am 31.12.2022</t>
  </si>
  <si>
    <t>Gebäudebestand am 31.12.2022</t>
  </si>
  <si>
    <t>Einwohner am 31.12.2022</t>
  </si>
  <si>
    <t>Ukraine</t>
  </si>
  <si>
    <t>8. Einwohner: Migration, die sieben stärksten Nationen</t>
  </si>
  <si>
    <t>Privathaushalte/Einwohner am 31.12.2022</t>
  </si>
  <si>
    <t>Einwohner/Privathaushalte am 31.12.2022</t>
  </si>
  <si>
    <t xml:space="preserve"> </t>
  </si>
  <si>
    <t>Privathaushalte am 31.12.2022</t>
  </si>
  <si>
    <t>Einwohner mit Hauptwohnsitz und Arbeitslose am Stichtag 31.12.2022</t>
  </si>
  <si>
    <t>Einwohner mit Hauptwohnsitz und SGB II Empfänger am Stichtag 31.12.2022</t>
  </si>
  <si>
    <t>Einwohner mit Hauptwohnsitz und Sozialversicherungspflichtig Beschäftigte am Stichtag 31.12.2022</t>
  </si>
  <si>
    <t>2022/2023</t>
  </si>
  <si>
    <t>2020</t>
  </si>
  <si>
    <t>2021</t>
  </si>
  <si>
    <t>10. Einwohner: Bevölkerungsprognose 2023</t>
  </si>
  <si>
    <t>PROGNOSE: Basis der Berechnung ist der Durchschnitt der Jahre 2020, 2021 und 2022</t>
  </si>
  <si>
    <t>Durch-schnittsalter</t>
  </si>
  <si>
    <t>Ob &amp; Wi</t>
  </si>
  <si>
    <t>Wuppertal</t>
  </si>
  <si>
    <t>Wupperatl</t>
  </si>
  <si>
    <t>"Ob &amp; Wi"s Anteil an der Gesamtstadt</t>
  </si>
  <si>
    <t>Anteil Ob &amp; WI an Wuppertal</t>
  </si>
  <si>
    <t>Bevölkerungssaldo 21zu22</t>
  </si>
  <si>
    <t>Anteil Ob &amp; Wi an Wuppertal</t>
  </si>
  <si>
    <t>Anteil Ob &amp; Wi am Saldo 21 zu 22</t>
  </si>
  <si>
    <t>Diff Jugend-Altenanteil%</t>
  </si>
  <si>
    <t>4. Einwohner: Kinder; nach Altersgruppen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</si>
</sst>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rgb="FF67000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3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</cellStyleXfs>
  <cellXfs count="575">
    <xf numFmtId="0" fontId="0" fillId="0" borderId="0" xfId="0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33" borderId="0" xfId="0" applyFill="1"/>
    <xf numFmtId="0" fontId="0" fillId="0" borderId="0" xfId="0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6" fillId="33" borderId="0" xfId="0" applyFont="1" applyFill="1" applyAlignment="1"/>
    <xf numFmtId="0" fontId="28" fillId="33" borderId="0" xfId="0" applyFont="1" applyFill="1"/>
    <xf numFmtId="0" fontId="24" fillId="33" borderId="0" xfId="0" applyFont="1" applyFill="1"/>
    <xf numFmtId="0" fontId="29" fillId="33" borderId="0" xfId="0" applyFont="1" applyFill="1"/>
    <xf numFmtId="0" fontId="16" fillId="33" borderId="0" xfId="0" applyFont="1" applyFill="1" applyAlignment="1"/>
    <xf numFmtId="0" fontId="28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27" fillId="0" borderId="0" xfId="0" applyFont="1" applyFill="1"/>
    <xf numFmtId="0" fontId="28" fillId="0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164" fontId="0" fillId="0" borderId="0" xfId="0" applyNumberFormat="1"/>
    <xf numFmtId="0" fontId="0" fillId="0" borderId="11" xfId="0" applyBorder="1"/>
    <xf numFmtId="0" fontId="21" fillId="0" borderId="10" xfId="0" applyFont="1" applyBorder="1" applyAlignment="1">
      <alignment horizontal="center" vertical="center"/>
    </xf>
    <xf numFmtId="49" fontId="1" fillId="0" borderId="14" xfId="46" applyNumberFormat="1" applyBorder="1"/>
    <xf numFmtId="0" fontId="0" fillId="0" borderId="19" xfId="0" applyBorder="1"/>
    <xf numFmtId="0" fontId="0" fillId="0" borderId="15" xfId="0" applyBorder="1"/>
    <xf numFmtId="164" fontId="0" fillId="0" borderId="21" xfId="0" applyNumberFormat="1" applyBorder="1"/>
    <xf numFmtId="0" fontId="1" fillId="0" borderId="0" xfId="116" applyBorder="1"/>
    <xf numFmtId="0" fontId="0" fillId="0" borderId="0" xfId="0" applyBorder="1"/>
    <xf numFmtId="3" fontId="33" fillId="0" borderId="0" xfId="46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right" vertical="center" wrapText="1"/>
    </xf>
    <xf numFmtId="3" fontId="34" fillId="0" borderId="0" xfId="63" applyNumberFormat="1" applyFont="1" applyBorder="1"/>
    <xf numFmtId="3" fontId="1" fillId="0" borderId="19" xfId="48" applyNumberFormat="1" applyBorder="1"/>
    <xf numFmtId="49" fontId="1" fillId="0" borderId="14" xfId="46" applyNumberFormat="1" applyFont="1" applyBorder="1"/>
    <xf numFmtId="49" fontId="1" fillId="0" borderId="24" xfId="46" applyNumberFormat="1" applyBorder="1"/>
    <xf numFmtId="3" fontId="1" fillId="0" borderId="0" xfId="116" applyNumberFormat="1" applyBorder="1"/>
    <xf numFmtId="164" fontId="0" fillId="33" borderId="0" xfId="0" applyNumberFormat="1" applyFill="1"/>
    <xf numFmtId="0" fontId="21" fillId="0" borderId="18" xfId="0" applyFont="1" applyBorder="1" applyAlignment="1">
      <alignment horizontal="center" vertical="center"/>
    </xf>
    <xf numFmtId="0" fontId="24" fillId="0" borderId="0" xfId="0" applyFont="1" applyFill="1"/>
    <xf numFmtId="0" fontId="16" fillId="0" borderId="0" xfId="0" applyFont="1"/>
    <xf numFmtId="164" fontId="1" fillId="0" borderId="19" xfId="48" applyNumberFormat="1" applyBorder="1"/>
    <xf numFmtId="3" fontId="1" fillId="0" borderId="11" xfId="48" applyNumberFormat="1" applyBorder="1"/>
    <xf numFmtId="0" fontId="26" fillId="0" borderId="0" xfId="0" applyFont="1" applyFill="1" applyAlignment="1"/>
    <xf numFmtId="3" fontId="16" fillId="0" borderId="10" xfId="48" applyNumberFormat="1" applyFont="1" applyBorder="1"/>
    <xf numFmtId="3" fontId="16" fillId="0" borderId="18" xfId="48" applyNumberFormat="1" applyFont="1" applyBorder="1"/>
    <xf numFmtId="3" fontId="16" fillId="0" borderId="18" xfId="0" applyNumberFormat="1" applyFont="1" applyBorder="1"/>
    <xf numFmtId="3" fontId="16" fillId="0" borderId="10" xfId="0" applyNumberFormat="1" applyFont="1" applyBorder="1"/>
    <xf numFmtId="3" fontId="16" fillId="0" borderId="14" xfId="0" applyNumberFormat="1" applyFont="1" applyBorder="1"/>
    <xf numFmtId="3" fontId="0" fillId="0" borderId="0" xfId="0" applyNumberFormat="1" applyBorder="1"/>
    <xf numFmtId="49" fontId="1" fillId="0" borderId="16" xfId="46" applyNumberFormat="1" applyFill="1" applyBorder="1"/>
    <xf numFmtId="3" fontId="0" fillId="0" borderId="21" xfId="0" applyNumberFormat="1" applyBorder="1"/>
    <xf numFmtId="3" fontId="0" fillId="0" borderId="0" xfId="0" applyNumberFormat="1"/>
    <xf numFmtId="3" fontId="16" fillId="0" borderId="12" xfId="67" applyNumberFormat="1" applyFont="1" applyBorder="1"/>
    <xf numFmtId="3" fontId="16" fillId="0" borderId="12" xfId="0" applyNumberFormat="1" applyFont="1" applyBorder="1"/>
    <xf numFmtId="3" fontId="0" fillId="0" borderId="20" xfId="0" applyNumberFormat="1" applyBorder="1"/>
    <xf numFmtId="0" fontId="0" fillId="0" borderId="0" xfId="0"/>
    <xf numFmtId="0" fontId="0" fillId="0" borderId="21" xfId="0" applyBorder="1"/>
    <xf numFmtId="0" fontId="16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9" fontId="16" fillId="0" borderId="2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3" fontId="1" fillId="0" borderId="22" xfId="184" applyNumberFormat="1" applyBorder="1"/>
    <xf numFmtId="3" fontId="1" fillId="0" borderId="0" xfId="184" applyNumberFormat="1" applyBorder="1"/>
    <xf numFmtId="49" fontId="21" fillId="0" borderId="14" xfId="110" applyNumberFormat="1" applyFont="1" applyBorder="1" applyAlignment="1">
      <alignment horizontal="center" vertical="top" wrapText="1"/>
    </xf>
    <xf numFmtId="3" fontId="1" fillId="0" borderId="24" xfId="184" applyNumberFormat="1" applyBorder="1"/>
    <xf numFmtId="49" fontId="1" fillId="35" borderId="19" xfId="191" applyNumberFormat="1" applyFill="1" applyBorder="1"/>
    <xf numFmtId="164" fontId="0" fillId="0" borderId="0" xfId="0" applyNumberFormat="1" applyBorder="1"/>
    <xf numFmtId="3" fontId="1" fillId="35" borderId="15" xfId="191" applyNumberFormat="1" applyFill="1" applyBorder="1"/>
    <xf numFmtId="3" fontId="1" fillId="0" borderId="16" xfId="184" applyNumberFormat="1" applyBorder="1"/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49" fontId="21" fillId="0" borderId="10" xfId="110" applyNumberFormat="1" applyFont="1" applyBorder="1" applyAlignment="1">
      <alignment horizontal="center" vertical="top" wrapText="1"/>
    </xf>
    <xf numFmtId="164" fontId="16" fillId="0" borderId="10" xfId="0" applyNumberFormat="1" applyFont="1" applyBorder="1"/>
    <xf numFmtId="0" fontId="0" fillId="0" borderId="22" xfId="0" applyBorder="1"/>
    <xf numFmtId="164" fontId="0" fillId="0" borderId="16" xfId="0" applyNumberFormat="1" applyBorder="1"/>
    <xf numFmtId="3" fontId="1" fillId="35" borderId="16" xfId="191" applyNumberFormat="1" applyFill="1" applyBorder="1"/>
    <xf numFmtId="164" fontId="16" fillId="0" borderId="10" xfId="48" applyNumberFormat="1" applyFont="1" applyBorder="1"/>
    <xf numFmtId="49" fontId="1" fillId="35" borderId="11" xfId="191" applyNumberFormat="1" applyFill="1" applyBorder="1"/>
    <xf numFmtId="3" fontId="40" fillId="34" borderId="22" xfId="45" applyNumberFormat="1" applyFont="1" applyFill="1" applyBorder="1" applyAlignment="1">
      <alignment horizontal="right" vertical="center" wrapText="1"/>
    </xf>
    <xf numFmtId="164" fontId="0" fillId="0" borderId="23" xfId="0" applyNumberFormat="1" applyBorder="1"/>
    <xf numFmtId="164" fontId="0" fillId="0" borderId="19" xfId="0" applyNumberFormat="1" applyBorder="1"/>
    <xf numFmtId="3" fontId="1" fillId="35" borderId="21" xfId="191" applyNumberFormat="1" applyFill="1" applyBorder="1"/>
    <xf numFmtId="164" fontId="0" fillId="0" borderId="15" xfId="0" applyNumberFormat="1" applyBorder="1"/>
    <xf numFmtId="0" fontId="1" fillId="35" borderId="16" xfId="191" applyFill="1" applyBorder="1"/>
    <xf numFmtId="3" fontId="16" fillId="35" borderId="14" xfId="191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6" fillId="35" borderId="24" xfId="191" applyFont="1" applyFill="1" applyBorder="1" applyAlignment="1">
      <alignment vertical="center"/>
    </xf>
    <xf numFmtId="3" fontId="1" fillId="35" borderId="20" xfId="191" applyNumberFormat="1" applyFill="1" applyBorder="1"/>
    <xf numFmtId="49" fontId="1" fillId="0" borderId="0" xfId="191" applyNumberFormat="1"/>
    <xf numFmtId="49" fontId="21" fillId="0" borderId="0" xfId="191" applyNumberFormat="1" applyFont="1"/>
    <xf numFmtId="0" fontId="16" fillId="35" borderId="13" xfId="191" applyFont="1" applyFill="1" applyBorder="1" applyAlignment="1">
      <alignment vertical="center"/>
    </xf>
    <xf numFmtId="0" fontId="0" fillId="0" borderId="12" xfId="0" applyBorder="1"/>
    <xf numFmtId="0" fontId="0" fillId="0" borderId="0" xfId="0"/>
    <xf numFmtId="3" fontId="1" fillId="0" borderId="15" xfId="46" applyNumberFormat="1" applyBorder="1" applyAlignment="1">
      <alignment horizontal="right"/>
    </xf>
    <xf numFmtId="3" fontId="1" fillId="0" borderId="16" xfId="46" applyNumberFormat="1" applyBorder="1" applyAlignment="1">
      <alignment horizontal="right"/>
    </xf>
    <xf numFmtId="0" fontId="0" fillId="0" borderId="0" xfId="0"/>
    <xf numFmtId="3" fontId="1" fillId="0" borderId="15" xfId="116" applyNumberFormat="1" applyBorder="1"/>
    <xf numFmtId="3" fontId="16" fillId="0" borderId="10" xfId="63" applyNumberFormat="1" applyFont="1" applyBorder="1"/>
    <xf numFmtId="3" fontId="1" fillId="0" borderId="16" xfId="116" applyNumberFormat="1" applyBorder="1"/>
    <xf numFmtId="3" fontId="16" fillId="0" borderId="14" xfId="63" applyNumberFormat="1" applyFont="1" applyBorder="1"/>
    <xf numFmtId="0" fontId="0" fillId="0" borderId="0" xfId="0"/>
    <xf numFmtId="3" fontId="16" fillId="0" borderId="14" xfId="46" applyNumberFormat="1" applyFont="1" applyBorder="1" applyAlignment="1">
      <alignment horizontal="right"/>
    </xf>
    <xf numFmtId="3" fontId="1" fillId="0" borderId="19" xfId="63" applyNumberFormat="1" applyBorder="1"/>
    <xf numFmtId="0" fontId="1" fillId="0" borderId="16" xfId="116" applyBorder="1"/>
    <xf numFmtId="0" fontId="0" fillId="0" borderId="0" xfId="0"/>
    <xf numFmtId="3" fontId="16" fillId="0" borderId="18" xfId="63" applyNumberFormat="1" applyFont="1" applyBorder="1"/>
    <xf numFmtId="3" fontId="0" fillId="0" borderId="13" xfId="0" applyNumberFormat="1" applyBorder="1"/>
    <xf numFmtId="0" fontId="21" fillId="0" borderId="10" xfId="0" applyFont="1" applyBorder="1" applyAlignment="1">
      <alignment horizontal="center"/>
    </xf>
    <xf numFmtId="3" fontId="0" fillId="0" borderId="19" xfId="0" applyNumberFormat="1" applyBorder="1"/>
    <xf numFmtId="0" fontId="0" fillId="0" borderId="0" xfId="0"/>
    <xf numFmtId="164" fontId="0" fillId="0" borderId="20" xfId="0" applyNumberFormat="1" applyBorder="1"/>
    <xf numFmtId="3" fontId="0" fillId="0" borderId="11" xfId="0" applyNumberFormat="1" applyBorder="1"/>
    <xf numFmtId="0" fontId="0" fillId="0" borderId="0" xfId="0"/>
    <xf numFmtId="164" fontId="16" fillId="0" borderId="23" xfId="0" applyNumberFormat="1" applyFont="1" applyBorder="1"/>
    <xf numFmtId="0" fontId="0" fillId="0" borderId="0" xfId="0"/>
    <xf numFmtId="3" fontId="16" fillId="0" borderId="18" xfId="46" applyNumberFormat="1" applyFont="1" applyBorder="1" applyAlignment="1">
      <alignment horizontal="right"/>
    </xf>
    <xf numFmtId="164" fontId="30" fillId="0" borderId="0" xfId="45" applyNumberFormat="1" applyFont="1" applyFill="1" applyBorder="1"/>
    <xf numFmtId="164" fontId="0" fillId="0" borderId="17" xfId="0" applyNumberFormat="1" applyBorder="1"/>
    <xf numFmtId="164" fontId="16" fillId="0" borderId="18" xfId="0" applyNumberFormat="1" applyFont="1" applyBorder="1"/>
    <xf numFmtId="0" fontId="21" fillId="0" borderId="0" xfId="0" applyFont="1" applyFill="1"/>
    <xf numFmtId="0" fontId="18" fillId="0" borderId="0" xfId="0" applyFont="1" applyFill="1"/>
    <xf numFmtId="3" fontId="36" fillId="0" borderId="15" xfId="0" applyNumberFormat="1" applyFont="1" applyFill="1" applyBorder="1"/>
    <xf numFmtId="3" fontId="37" fillId="0" borderId="14" xfId="0" applyNumberFormat="1" applyFont="1" applyBorder="1"/>
    <xf numFmtId="49" fontId="1" fillId="0" borderId="14" xfId="46" applyNumberFormat="1" applyFont="1" applyFill="1" applyBorder="1"/>
    <xf numFmtId="0" fontId="0" fillId="0" borderId="0" xfId="0"/>
    <xf numFmtId="49" fontId="21" fillId="0" borderId="11" xfId="67" applyNumberFormat="1" applyFont="1" applyBorder="1" applyAlignment="1">
      <alignment horizontal="center" vertical="top" wrapText="1"/>
    </xf>
    <xf numFmtId="3" fontId="1" fillId="0" borderId="15" xfId="67" applyNumberFormat="1" applyBorder="1"/>
    <xf numFmtId="3" fontId="1" fillId="0" borderId="16" xfId="67" applyNumberFormat="1" applyBorder="1"/>
    <xf numFmtId="3" fontId="16" fillId="0" borderId="14" xfId="67" applyNumberFormat="1" applyFont="1" applyBorder="1"/>
    <xf numFmtId="164" fontId="0" fillId="0" borderId="11" xfId="0" applyNumberFormat="1" applyBorder="1"/>
    <xf numFmtId="164" fontId="0" fillId="0" borderId="13" xfId="0" applyNumberFormat="1" applyBorder="1"/>
    <xf numFmtId="0" fontId="42" fillId="0" borderId="0" xfId="0" applyFont="1"/>
    <xf numFmtId="3" fontId="40" fillId="34" borderId="13" xfId="45" applyNumberFormat="1" applyFont="1" applyFill="1" applyBorder="1" applyAlignment="1">
      <alignment horizontal="right" vertical="center" wrapText="1"/>
    </xf>
    <xf numFmtId="3" fontId="16" fillId="0" borderId="12" xfId="46" applyNumberFormat="1" applyFont="1" applyBorder="1" applyAlignment="1">
      <alignment horizontal="right"/>
    </xf>
    <xf numFmtId="0" fontId="0" fillId="0" borderId="0" xfId="0"/>
    <xf numFmtId="0" fontId="21" fillId="0" borderId="0" xfId="0" applyFont="1"/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3" fontId="0" fillId="0" borderId="19" xfId="0" applyNumberFormat="1" applyBorder="1"/>
    <xf numFmtId="3" fontId="1" fillId="0" borderId="0" xfId="46" applyNumberFormat="1" applyBorder="1" applyAlignment="1">
      <alignment horizontal="right"/>
    </xf>
    <xf numFmtId="3" fontId="1" fillId="0" borderId="20" xfId="46" applyNumberFormat="1" applyBorder="1" applyAlignment="1">
      <alignment horizontal="right"/>
    </xf>
    <xf numFmtId="3" fontId="1" fillId="0" borderId="21" xfId="46" applyNumberFormat="1" applyBorder="1" applyAlignment="1">
      <alignment horizontal="right"/>
    </xf>
    <xf numFmtId="3" fontId="1" fillId="0" borderId="17" xfId="46" applyNumberFormat="1" applyBorder="1" applyAlignment="1">
      <alignment horizontal="right"/>
    </xf>
    <xf numFmtId="3" fontId="0" fillId="0" borderId="11" xfId="0" applyNumberFormat="1" applyBorder="1"/>
    <xf numFmtId="0" fontId="21" fillId="0" borderId="14" xfId="0" applyFont="1" applyBorder="1" applyAlignment="1">
      <alignment horizontal="center"/>
    </xf>
    <xf numFmtId="3" fontId="16" fillId="0" borderId="13" xfId="0" applyNumberFormat="1" applyFont="1" applyBorder="1"/>
    <xf numFmtId="3" fontId="16" fillId="36" borderId="10" xfId="191" applyNumberFormat="1" applyFont="1" applyFill="1" applyBorder="1"/>
    <xf numFmtId="0" fontId="1" fillId="0" borderId="17" xfId="117" applyBorder="1"/>
    <xf numFmtId="1" fontId="36" fillId="0" borderId="19" xfId="45" applyNumberFormat="1" applyFont="1" applyFill="1" applyBorder="1"/>
    <xf numFmtId="0" fontId="21" fillId="0" borderId="10" xfId="0" applyFont="1" applyFill="1" applyBorder="1" applyAlignment="1">
      <alignment horizontal="center"/>
    </xf>
    <xf numFmtId="3" fontId="1" fillId="0" borderId="16" xfId="117" applyNumberFormat="1" applyBorder="1"/>
    <xf numFmtId="3" fontId="1" fillId="36" borderId="20" xfId="191" applyNumberFormat="1" applyFill="1" applyBorder="1"/>
    <xf numFmtId="3" fontId="1" fillId="36" borderId="21" xfId="191" applyNumberFormat="1" applyFill="1" applyBorder="1"/>
    <xf numFmtId="3" fontId="1" fillId="0" borderId="15" xfId="117" applyNumberFormat="1" applyBorder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8" fillId="33" borderId="0" xfId="0" applyFont="1" applyFill="1"/>
    <xf numFmtId="0" fontId="27" fillId="0" borderId="0" xfId="0" applyFont="1" applyFill="1"/>
    <xf numFmtId="0" fontId="28" fillId="0" borderId="0" xfId="0" applyFont="1" applyFill="1"/>
    <xf numFmtId="3" fontId="16" fillId="0" borderId="10" xfId="48" applyNumberFormat="1" applyFont="1" applyBorder="1"/>
    <xf numFmtId="0" fontId="1" fillId="0" borderId="19" xfId="116" applyBorder="1"/>
    <xf numFmtId="3" fontId="1" fillId="0" borderId="19" xfId="116" applyNumberFormat="1" applyBorder="1"/>
    <xf numFmtId="3" fontId="1" fillId="0" borderId="11" xfId="116" applyNumberFormat="1" applyBorder="1"/>
    <xf numFmtId="0" fontId="24" fillId="0" borderId="0" xfId="0" applyFont="1" applyFill="1" applyAlignme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164" fontId="0" fillId="33" borderId="0" xfId="0" applyNumberFormat="1" applyFill="1"/>
    <xf numFmtId="0" fontId="24" fillId="0" borderId="0" xfId="0" applyFont="1" applyFill="1"/>
    <xf numFmtId="49" fontId="1" fillId="0" borderId="0" xfId="191" applyNumberFormat="1" applyFill="1"/>
    <xf numFmtId="0" fontId="18" fillId="0" borderId="0" xfId="0" applyFont="1" applyFill="1"/>
    <xf numFmtId="164" fontId="36" fillId="0" borderId="20" xfId="45" applyNumberFormat="1" applyFont="1" applyFill="1" applyBorder="1"/>
    <xf numFmtId="164" fontId="36" fillId="0" borderId="21" xfId="45" applyNumberFormat="1" applyFont="1" applyFill="1" applyBorder="1"/>
    <xf numFmtId="164" fontId="37" fillId="0" borderId="12" xfId="45" applyNumberFormat="1" applyFont="1" applyFill="1" applyBorder="1"/>
    <xf numFmtId="3" fontId="36" fillId="0" borderId="11" xfId="45" applyNumberFormat="1" applyFont="1" applyFill="1" applyBorder="1"/>
    <xf numFmtId="3" fontId="36" fillId="0" borderId="19" xfId="45" applyNumberFormat="1" applyFont="1" applyFill="1" applyBorder="1"/>
    <xf numFmtId="3" fontId="0" fillId="0" borderId="19" xfId="0" applyNumberFormat="1" applyFont="1" applyBorder="1"/>
    <xf numFmtId="3" fontId="0" fillId="0" borderId="15" xfId="0" applyNumberFormat="1" applyFont="1" applyBorder="1"/>
    <xf numFmtId="3" fontId="0" fillId="0" borderId="0" xfId="0" applyNumberFormat="1" applyFont="1"/>
    <xf numFmtId="3" fontId="0" fillId="0" borderId="16" xfId="0" applyNumberFormat="1" applyFont="1" applyBorder="1"/>
    <xf numFmtId="0" fontId="0" fillId="0" borderId="0" xfId="0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0" applyFont="1" applyFill="1"/>
    <xf numFmtId="0" fontId="0" fillId="0" borderId="19" xfId="0" applyBorder="1"/>
    <xf numFmtId="0" fontId="0" fillId="0" borderId="0" xfId="0" applyBorder="1"/>
    <xf numFmtId="0" fontId="16" fillId="0" borderId="0" xfId="0" applyFont="1"/>
    <xf numFmtId="3" fontId="16" fillId="0" borderId="18" xfId="0" applyNumberFormat="1" applyFont="1" applyBorder="1"/>
    <xf numFmtId="3" fontId="16" fillId="0" borderId="10" xfId="0" applyNumberFormat="1" applyFont="1" applyBorder="1"/>
    <xf numFmtId="3" fontId="16" fillId="0" borderId="14" xfId="0" applyNumberFormat="1" applyFont="1" applyBorder="1"/>
    <xf numFmtId="0" fontId="29" fillId="0" borderId="0" xfId="0" applyFont="1" applyFill="1"/>
    <xf numFmtId="0" fontId="0" fillId="0" borderId="22" xfId="0" applyBorder="1"/>
    <xf numFmtId="3" fontId="16" fillId="35" borderId="12" xfId="191" applyNumberFormat="1" applyFont="1" applyFill="1" applyBorder="1"/>
    <xf numFmtId="49" fontId="1" fillId="0" borderId="0" xfId="191" applyNumberFormat="1"/>
    <xf numFmtId="49" fontId="1" fillId="35" borderId="0" xfId="191" applyNumberFormat="1" applyFill="1"/>
    <xf numFmtId="49" fontId="21" fillId="0" borderId="0" xfId="191" applyNumberFormat="1" applyFont="1"/>
    <xf numFmtId="3" fontId="1" fillId="0" borderId="0" xfId="117" applyNumberFormat="1" applyBorder="1"/>
    <xf numFmtId="3" fontId="1" fillId="0" borderId="19" xfId="63" applyNumberFormat="1" applyBorder="1"/>
    <xf numFmtId="0" fontId="1" fillId="0" borderId="16" xfId="117" applyBorder="1"/>
    <xf numFmtId="0" fontId="1" fillId="0" borderId="0" xfId="117" applyBorder="1"/>
    <xf numFmtId="3" fontId="16" fillId="0" borderId="18" xfId="63" applyNumberFormat="1" applyFont="1" applyBorder="1"/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36" borderId="0" xfId="0" applyFill="1"/>
    <xf numFmtId="0" fontId="16" fillId="36" borderId="13" xfId="191" applyFont="1" applyFill="1" applyBorder="1" applyAlignment="1">
      <alignment vertical="center"/>
    </xf>
    <xf numFmtId="49" fontId="1" fillId="36" borderId="19" xfId="191" applyNumberFormat="1" applyFill="1" applyBorder="1"/>
    <xf numFmtId="0" fontId="16" fillId="36" borderId="24" xfId="191" applyFont="1" applyFill="1" applyBorder="1" applyAlignment="1">
      <alignment vertical="center"/>
    </xf>
    <xf numFmtId="49" fontId="1" fillId="36" borderId="11" xfId="191" applyNumberFormat="1" applyFill="1" applyBorder="1"/>
    <xf numFmtId="0" fontId="1" fillId="36" borderId="16" xfId="191" applyFill="1" applyBorder="1"/>
    <xf numFmtId="3" fontId="1" fillId="36" borderId="16" xfId="191" applyNumberFormat="1" applyFill="1" applyBorder="1"/>
    <xf numFmtId="3" fontId="16" fillId="36" borderId="12" xfId="191" applyNumberFormat="1" applyFont="1" applyFill="1" applyBorder="1"/>
    <xf numFmtId="3" fontId="16" fillId="36" borderId="14" xfId="191" applyNumberFormat="1" applyFont="1" applyFill="1" applyBorder="1"/>
    <xf numFmtId="3" fontId="1" fillId="36" borderId="15" xfId="191" applyNumberFormat="1" applyFill="1" applyBorder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0" fillId="0" borderId="23" xfId="0" applyBorder="1"/>
    <xf numFmtId="49" fontId="0" fillId="0" borderId="14" xfId="46" applyNumberFormat="1" applyFont="1" applyFill="1" applyBorder="1"/>
    <xf numFmtId="3" fontId="16" fillId="0" borderId="12" xfId="63" applyNumberFormat="1" applyFont="1" applyBorder="1"/>
    <xf numFmtId="0" fontId="27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9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21" fillId="0" borderId="0" xfId="0" applyFont="1"/>
    <xf numFmtId="0" fontId="0" fillId="0" borderId="0" xfId="0" applyFill="1"/>
    <xf numFmtId="49" fontId="1" fillId="0" borderId="10" xfId="46" applyNumberFormat="1" applyFont="1" applyBorder="1"/>
    <xf numFmtId="49" fontId="1" fillId="0" borderId="14" xfId="46" applyNumberFormat="1" applyBorder="1"/>
    <xf numFmtId="0" fontId="0" fillId="0" borderId="0" xfId="0" applyBorder="1"/>
    <xf numFmtId="164" fontId="0" fillId="0" borderId="19" xfId="0" applyNumberFormat="1" applyBorder="1"/>
    <xf numFmtId="0" fontId="0" fillId="0" borderId="24" xfId="0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10" xfId="0" applyBorder="1" applyAlignment="1">
      <alignment horizontal="center" vertical="center"/>
    </xf>
    <xf numFmtId="0" fontId="38" fillId="0" borderId="22" xfId="45" applyFont="1" applyFill="1" applyBorder="1" applyAlignment="1">
      <alignment horizontal="center"/>
    </xf>
    <xf numFmtId="49" fontId="0" fillId="0" borderId="14" xfId="46" applyNumberFormat="1" applyFont="1" applyBorder="1"/>
    <xf numFmtId="0" fontId="0" fillId="0" borderId="0" xfId="0"/>
    <xf numFmtId="0" fontId="21" fillId="0" borderId="0" xfId="0" applyFont="1"/>
    <xf numFmtId="0" fontId="0" fillId="33" borderId="0" xfId="0" applyFill="1"/>
    <xf numFmtId="0" fontId="0" fillId="0" borderId="0" xfId="0" applyFill="1"/>
    <xf numFmtId="0" fontId="27" fillId="33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9" xfId="0" applyNumberFormat="1" applyBorder="1"/>
    <xf numFmtId="49" fontId="1" fillId="0" borderId="13" xfId="46" applyNumberFormat="1" applyBorder="1"/>
    <xf numFmtId="3" fontId="0" fillId="0" borderId="11" xfId="0" applyNumberFormat="1" applyBorder="1"/>
    <xf numFmtId="0" fontId="0" fillId="0" borderId="13" xfId="0" applyBorder="1"/>
    <xf numFmtId="0" fontId="0" fillId="0" borderId="10" xfId="0" applyBorder="1" applyAlignment="1">
      <alignment horizontal="center" vertical="center"/>
    </xf>
    <xf numFmtId="0" fontId="41" fillId="0" borderId="0" xfId="45" applyFont="1" applyFill="1" applyBorder="1" applyAlignment="1">
      <alignment horizontal="center" vertical="center" wrapText="1"/>
    </xf>
    <xf numFmtId="49" fontId="0" fillId="0" borderId="14" xfId="46" applyNumberFormat="1" applyFont="1" applyBorder="1"/>
    <xf numFmtId="0" fontId="0" fillId="0" borderId="0" xfId="0"/>
    <xf numFmtId="0" fontId="21" fillId="0" borderId="0" xfId="0" applyFont="1"/>
    <xf numFmtId="0" fontId="0" fillId="33" borderId="0" xfId="0" applyFill="1"/>
    <xf numFmtId="49" fontId="1" fillId="0" borderId="10" xfId="46" applyNumberFormat="1" applyFont="1" applyBorder="1"/>
    <xf numFmtId="49" fontId="1" fillId="0" borderId="10" xfId="46" applyNumberFormat="1" applyBorder="1"/>
    <xf numFmtId="0" fontId="0" fillId="0" borderId="16" xfId="0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24" xfId="0" applyBorder="1"/>
    <xf numFmtId="49" fontId="1" fillId="0" borderId="13" xfId="46" applyNumberFormat="1" applyBorder="1"/>
    <xf numFmtId="0" fontId="0" fillId="0" borderId="10" xfId="0" applyBorder="1" applyAlignment="1">
      <alignment horizontal="center" vertical="center"/>
    </xf>
    <xf numFmtId="165" fontId="0" fillId="0" borderId="11" xfId="0" applyNumberFormat="1" applyBorder="1"/>
    <xf numFmtId="165" fontId="0" fillId="0" borderId="19" xfId="0" applyNumberFormat="1" applyBorder="1"/>
    <xf numFmtId="3" fontId="0" fillId="0" borderId="24" xfId="0" applyNumberFormat="1" applyBorder="1"/>
    <xf numFmtId="49" fontId="0" fillId="0" borderId="14" xfId="46" applyNumberFormat="1" applyFont="1" applyBorder="1"/>
    <xf numFmtId="165" fontId="0" fillId="0" borderId="13" xfId="0" applyNumberFormat="1" applyBorder="1"/>
    <xf numFmtId="0" fontId="44" fillId="0" borderId="0" xfId="198" applyFont="1" applyFill="1"/>
    <xf numFmtId="0" fontId="45" fillId="0" borderId="0" xfId="198" applyFont="1" applyFill="1"/>
    <xf numFmtId="14" fontId="45" fillId="0" borderId="0" xfId="198" applyNumberFormat="1" applyFont="1" applyFill="1" applyAlignment="1">
      <alignment horizontal="center"/>
    </xf>
    <xf numFmtId="3" fontId="1" fillId="0" borderId="20" xfId="67" applyNumberFormat="1" applyFont="1" applyBorder="1"/>
    <xf numFmtId="3" fontId="1" fillId="0" borderId="16" xfId="190" applyNumberFormat="1" applyFill="1" applyBorder="1"/>
    <xf numFmtId="3" fontId="16" fillId="0" borderId="10" xfId="110" applyNumberFormat="1" applyFont="1" applyBorder="1"/>
    <xf numFmtId="0" fontId="21" fillId="0" borderId="12" xfId="191" applyFont="1" applyBorder="1" applyAlignment="1">
      <alignment horizontal="center" vertical="center"/>
    </xf>
    <xf numFmtId="3" fontId="1" fillId="0" borderId="15" xfId="190" applyNumberFormat="1" applyFill="1" applyBorder="1"/>
    <xf numFmtId="3" fontId="1" fillId="0" borderId="19" xfId="110" applyNumberFormat="1" applyBorder="1"/>
    <xf numFmtId="3" fontId="1" fillId="0" borderId="21" xfId="67" applyNumberFormat="1" applyFont="1" applyBorder="1"/>
    <xf numFmtId="14" fontId="0" fillId="0" borderId="0" xfId="0" applyNumberFormat="1" applyFill="1"/>
    <xf numFmtId="0" fontId="42" fillId="0" borderId="0" xfId="0" applyFont="1" applyFill="1"/>
    <xf numFmtId="3" fontId="16" fillId="0" borderId="14" xfId="190" applyNumberFormat="1" applyFont="1" applyFill="1" applyBorder="1"/>
    <xf numFmtId="3" fontId="1" fillId="0" borderId="11" xfId="110" applyNumberFormat="1" applyBorder="1"/>
    <xf numFmtId="0" fontId="18" fillId="0" borderId="0" xfId="0" applyFont="1"/>
    <xf numFmtId="3" fontId="1" fillId="0" borderId="0" xfId="190" applyNumberFormat="1" applyBorder="1"/>
    <xf numFmtId="3" fontId="1" fillId="0" borderId="15" xfId="190" applyNumberFormat="1" applyBorder="1"/>
    <xf numFmtId="3" fontId="16" fillId="0" borderId="18" xfId="0" applyNumberFormat="1" applyFont="1" applyBorder="1"/>
    <xf numFmtId="3" fontId="0" fillId="0" borderId="0" xfId="0" applyNumberFormat="1" applyBorder="1"/>
    <xf numFmtId="3" fontId="16" fillId="0" borderId="14" xfId="102" applyNumberFormat="1" applyFont="1" applyBorder="1"/>
    <xf numFmtId="3" fontId="16" fillId="0" borderId="18" xfId="102" applyNumberFormat="1" applyFont="1" applyBorder="1"/>
    <xf numFmtId="3" fontId="1" fillId="0" borderId="16" xfId="190" applyNumberFormat="1" applyBorder="1"/>
    <xf numFmtId="3" fontId="1" fillId="0" borderId="17" xfId="190" applyNumberFormat="1" applyBorder="1"/>
    <xf numFmtId="0" fontId="1" fillId="35" borderId="17" xfId="191" applyFill="1" applyBorder="1"/>
    <xf numFmtId="3" fontId="1" fillId="35" borderId="19" xfId="191" applyNumberFormat="1" applyFill="1" applyBorder="1"/>
    <xf numFmtId="3" fontId="16" fillId="35" borderId="10" xfId="191" applyNumberFormat="1" applyFont="1" applyFill="1" applyBorder="1"/>
    <xf numFmtId="3" fontId="1" fillId="35" borderId="17" xfId="191" applyNumberFormat="1" applyFill="1" applyBorder="1"/>
    <xf numFmtId="3" fontId="16" fillId="35" borderId="18" xfId="191" applyNumberFormat="1" applyFont="1" applyFill="1" applyBorder="1"/>
    <xf numFmtId="3" fontId="1" fillId="35" borderId="11" xfId="191" applyNumberFormat="1" applyFill="1" applyBorder="1"/>
    <xf numFmtId="0" fontId="21" fillId="0" borderId="10" xfId="0" applyFont="1" applyBorder="1" applyAlignment="1">
      <alignment horizontal="center"/>
    </xf>
    <xf numFmtId="0" fontId="18" fillId="0" borderId="0" xfId="0" applyFont="1" applyFill="1"/>
    <xf numFmtId="3" fontId="1" fillId="0" borderId="17" xfId="190" applyNumberFormat="1" applyFill="1" applyBorder="1"/>
    <xf numFmtId="3" fontId="1" fillId="0" borderId="0" xfId="190" applyNumberFormat="1" applyFill="1" applyBorder="1"/>
    <xf numFmtId="3" fontId="16" fillId="0" borderId="18" xfId="190" applyNumberFormat="1" applyFont="1" applyFill="1" applyBorder="1"/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" fillId="36" borderId="17" xfId="191" applyNumberFormat="1" applyFill="1" applyBorder="1"/>
    <xf numFmtId="3" fontId="16" fillId="36" borderId="18" xfId="191" applyNumberFormat="1" applyFont="1" applyFill="1" applyBorder="1"/>
    <xf numFmtId="0" fontId="21" fillId="0" borderId="11" xfId="0" applyFont="1" applyFill="1" applyBorder="1" applyAlignment="1">
      <alignment horizontal="center"/>
    </xf>
    <xf numFmtId="3" fontId="1" fillId="36" borderId="19" xfId="191" applyNumberFormat="1" applyFill="1" applyBorder="1"/>
    <xf numFmtId="3" fontId="1" fillId="36" borderId="11" xfId="191" applyNumberFormat="1" applyFill="1" applyBorder="1"/>
    <xf numFmtId="0" fontId="1" fillId="36" borderId="17" xfId="191" applyFill="1" applyBorder="1"/>
    <xf numFmtId="0" fontId="0" fillId="0" borderId="0" xfId="0"/>
    <xf numFmtId="0" fontId="0" fillId="0" borderId="0" xfId="0" applyFill="1"/>
    <xf numFmtId="0" fontId="0" fillId="0" borderId="0" xfId="0" applyFont="1" applyFill="1" applyAlignment="1"/>
    <xf numFmtId="0" fontId="18" fillId="0" borderId="0" xfId="0" applyFont="1" applyFill="1"/>
    <xf numFmtId="0" fontId="0" fillId="0" borderId="0" xfId="0"/>
    <xf numFmtId="0" fontId="42" fillId="0" borderId="0" xfId="0" applyFont="1" applyFill="1" applyAlignment="1">
      <alignment wrapText="1"/>
    </xf>
    <xf numFmtId="0" fontId="21" fillId="0" borderId="0" xfId="0" applyFont="1"/>
    <xf numFmtId="0" fontId="21" fillId="0" borderId="0" xfId="0" applyFo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3" fontId="16" fillId="0" borderId="10" xfId="0" applyNumberFormat="1" applyFont="1" applyBorder="1"/>
    <xf numFmtId="0" fontId="0" fillId="0" borderId="0" xfId="0" applyFill="1"/>
    <xf numFmtId="0" fontId="21" fillId="0" borderId="0" xfId="0" applyFont="1" applyFill="1"/>
    <xf numFmtId="0" fontId="45" fillId="0" borderId="0" xfId="198" applyFont="1" applyFill="1" applyAlignment="1">
      <alignment horizontal="center"/>
    </xf>
    <xf numFmtId="0" fontId="39" fillId="0" borderId="0" xfId="0" applyFont="1"/>
    <xf numFmtId="0" fontId="0" fillId="0" borderId="0" xfId="0" applyFill="1"/>
    <xf numFmtId="0" fontId="19" fillId="0" borderId="0" xfId="0" applyFont="1" applyFill="1" applyAlignment="1"/>
    <xf numFmtId="0" fontId="21" fillId="0" borderId="0" xfId="0" applyFont="1" applyFill="1"/>
    <xf numFmtId="0" fontId="0" fillId="0" borderId="0" xfId="0" applyFill="1" applyBorder="1"/>
    <xf numFmtId="0" fontId="23" fillId="37" borderId="15" xfId="0" applyFont="1" applyFill="1" applyBorder="1" applyAlignment="1">
      <alignment horizontal="left"/>
    </xf>
    <xf numFmtId="0" fontId="0" fillId="37" borderId="17" xfId="0" applyFont="1" applyFill="1" applyBorder="1"/>
    <xf numFmtId="0" fontId="0" fillId="37" borderId="17" xfId="0" applyFont="1" applyFill="1" applyBorder="1" applyAlignment="1"/>
    <xf numFmtId="0" fontId="0" fillId="37" borderId="20" xfId="0" applyFont="1" applyFill="1" applyBorder="1" applyAlignment="1"/>
    <xf numFmtId="0" fontId="0" fillId="37" borderId="16" xfId="0" applyFill="1" applyBorder="1"/>
    <xf numFmtId="0" fontId="0" fillId="37" borderId="0" xfId="0" applyFill="1" applyBorder="1"/>
    <xf numFmtId="0" fontId="0" fillId="37" borderId="21" xfId="0" applyFill="1" applyBorder="1"/>
    <xf numFmtId="0" fontId="20" fillId="37" borderId="16" xfId="0" applyFont="1" applyFill="1" applyBorder="1"/>
    <xf numFmtId="0" fontId="16" fillId="37" borderId="16" xfId="0" applyFont="1" applyFill="1" applyBorder="1"/>
    <xf numFmtId="0" fontId="0" fillId="37" borderId="16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21" xfId="0" applyFill="1" applyBorder="1" applyAlignment="1">
      <alignment horizontal="left"/>
    </xf>
    <xf numFmtId="0" fontId="0" fillId="37" borderId="24" xfId="0" applyFill="1" applyBorder="1"/>
    <xf numFmtId="0" fontId="0" fillId="37" borderId="22" xfId="0" applyFill="1" applyBorder="1"/>
    <xf numFmtId="0" fontId="0" fillId="37" borderId="23" xfId="0" applyFill="1" applyBorder="1"/>
    <xf numFmtId="0" fontId="0" fillId="37" borderId="16" xfId="0" applyFill="1" applyBorder="1" applyAlignment="1"/>
    <xf numFmtId="0" fontId="0" fillId="37" borderId="0" xfId="0" applyFill="1" applyBorder="1" applyAlignment="1"/>
    <xf numFmtId="0" fontId="0" fillId="37" borderId="21" xfId="0" applyFill="1" applyBorder="1" applyAlignment="1"/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/>
    <xf numFmtId="3" fontId="0" fillId="0" borderId="20" xfId="0" applyNumberFormat="1" applyFont="1" applyBorder="1"/>
    <xf numFmtId="3" fontId="0" fillId="0" borderId="21" xfId="0" applyNumberFormat="1" applyFont="1" applyBorder="1"/>
    <xf numFmtId="3" fontId="0" fillId="0" borderId="0" xfId="0" applyNumberFormat="1" applyFont="1" applyBorder="1"/>
    <xf numFmtId="3" fontId="0" fillId="0" borderId="17" xfId="0" applyNumberFormat="1" applyFont="1" applyBorder="1"/>
    <xf numFmtId="164" fontId="37" fillId="0" borderId="14" xfId="0" applyNumberFormat="1" applyFont="1" applyBorder="1"/>
    <xf numFmtId="0" fontId="0" fillId="0" borderId="10" xfId="0" applyBorder="1" applyAlignment="1">
      <alignment horizontal="center" vertical="center"/>
    </xf>
    <xf numFmtId="3" fontId="16" fillId="0" borderId="22" xfId="0" applyNumberFormat="1" applyFont="1" applyBorder="1"/>
    <xf numFmtId="164" fontId="16" fillId="0" borderId="13" xfId="0" applyNumberFormat="1" applyFont="1" applyBorder="1"/>
    <xf numFmtId="165" fontId="16" fillId="0" borderId="13" xfId="0" applyNumberFormat="1" applyFont="1" applyBorder="1"/>
    <xf numFmtId="0" fontId="0" fillId="0" borderId="0" xfId="0"/>
    <xf numFmtId="0" fontId="47" fillId="0" borderId="0" xfId="0" applyFont="1" applyBorder="1"/>
    <xf numFmtId="0" fontId="0" fillId="0" borderId="0" xfId="0"/>
    <xf numFmtId="0" fontId="0" fillId="0" borderId="0" xfId="0"/>
    <xf numFmtId="0" fontId="21" fillId="0" borderId="1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3" fontId="0" fillId="0" borderId="11" xfId="0" applyNumberFormat="1" applyFill="1" applyBorder="1"/>
    <xf numFmtId="3" fontId="0" fillId="0" borderId="19" xfId="0" applyNumberFormat="1" applyFill="1" applyBorder="1"/>
    <xf numFmtId="3" fontId="16" fillId="0" borderId="10" xfId="190" applyNumberFormat="1" applyFont="1" applyFill="1" applyBorder="1"/>
    <xf numFmtId="0" fontId="39" fillId="0" borderId="0" xfId="0" applyFont="1" applyFill="1"/>
    <xf numFmtId="0" fontId="0" fillId="0" borderId="0" xfId="0"/>
    <xf numFmtId="0" fontId="0" fillId="0" borderId="31" xfId="0" applyBorder="1" applyAlignment="1"/>
    <xf numFmtId="0" fontId="0" fillId="0" borderId="33" xfId="0" applyBorder="1" applyAlignment="1"/>
    <xf numFmtId="3" fontId="0" fillId="0" borderId="33" xfId="0" applyNumberFormat="1" applyBorder="1" applyAlignment="1"/>
    <xf numFmtId="0" fontId="0" fillId="0" borderId="34" xfId="0" applyBorder="1" applyAlignment="1"/>
    <xf numFmtId="0" fontId="0" fillId="0" borderId="32" xfId="0" applyBorder="1" applyAlignment="1"/>
    <xf numFmtId="3" fontId="0" fillId="0" borderId="32" xfId="0" applyNumberFormat="1" applyBorder="1" applyAlignment="1"/>
    <xf numFmtId="3" fontId="0" fillId="0" borderId="0" xfId="0" applyNumberFormat="1"/>
    <xf numFmtId="0" fontId="0" fillId="0" borderId="0" xfId="0"/>
    <xf numFmtId="0" fontId="0" fillId="0" borderId="34" xfId="0" applyFill="1" applyBorder="1"/>
    <xf numFmtId="3" fontId="0" fillId="0" borderId="33" xfId="0" applyNumberFormat="1" applyBorder="1"/>
    <xf numFmtId="0" fontId="0" fillId="0" borderId="33" xfId="0" applyBorder="1"/>
    <xf numFmtId="0" fontId="0" fillId="0" borderId="32" xfId="0" applyBorder="1"/>
    <xf numFmtId="3" fontId="0" fillId="0" borderId="32" xfId="0" applyNumberFormat="1" applyBorder="1"/>
    <xf numFmtId="0" fontId="0" fillId="0" borderId="31" xfId="0" applyBorder="1"/>
    <xf numFmtId="3" fontId="0" fillId="0" borderId="34" xfId="0" applyNumberFormat="1" applyBorder="1"/>
    <xf numFmtId="0" fontId="0" fillId="0" borderId="34" xfId="0" applyBorder="1"/>
    <xf numFmtId="3" fontId="0" fillId="0" borderId="17" xfId="0" applyNumberFormat="1" applyBorder="1"/>
    <xf numFmtId="0" fontId="1" fillId="36" borderId="0" xfId="191" applyFill="1"/>
    <xf numFmtId="3" fontId="1" fillId="36" borderId="0" xfId="191" applyNumberFormat="1" applyFill="1"/>
    <xf numFmtId="49" fontId="1" fillId="36" borderId="10" xfId="191" applyNumberFormat="1" applyFill="1" applyBorder="1"/>
    <xf numFmtId="0" fontId="1" fillId="35" borderId="0" xfId="191" applyFill="1"/>
    <xf numFmtId="3" fontId="1" fillId="35" borderId="0" xfId="191" applyNumberFormat="1" applyFill="1"/>
    <xf numFmtId="49" fontId="1" fillId="35" borderId="10" xfId="191" applyNumberFormat="1" applyFill="1" applyBorder="1"/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9" fontId="1" fillId="0" borderId="0" xfId="46" applyNumberFormat="1" applyFont="1" applyFill="1" applyBorder="1"/>
    <xf numFmtId="10" fontId="0" fillId="0" borderId="0" xfId="0" applyNumberFormat="1"/>
    <xf numFmtId="10" fontId="0" fillId="0" borderId="16" xfId="0" applyNumberFormat="1" applyFill="1" applyBorder="1"/>
    <xf numFmtId="49" fontId="1" fillId="0" borderId="16" xfId="46" applyNumberFormat="1" applyFont="1" applyFill="1" applyBorder="1"/>
    <xf numFmtId="10" fontId="0" fillId="0" borderId="0" xfId="203" applyNumberFormat="1" applyFont="1"/>
    <xf numFmtId="164" fontId="0" fillId="0" borderId="0" xfId="0" applyNumberFormat="1" applyFill="1"/>
    <xf numFmtId="49" fontId="1" fillId="0" borderId="0" xfId="46" applyNumberFormat="1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wrapText="1"/>
    </xf>
    <xf numFmtId="0" fontId="39" fillId="0" borderId="20" xfId="45" applyFont="1" applyFill="1" applyBorder="1" applyAlignment="1">
      <alignment horizontal="center" vertical="center" wrapText="1"/>
    </xf>
    <xf numFmtId="0" fontId="39" fillId="0" borderId="23" xfId="45" applyFont="1" applyFill="1" applyBorder="1" applyAlignment="1">
      <alignment horizontal="center" vertical="center" wrapText="1"/>
    </xf>
    <xf numFmtId="0" fontId="39" fillId="0" borderId="11" xfId="45" applyFont="1" applyFill="1" applyBorder="1" applyAlignment="1">
      <alignment horizontal="center" vertical="center" wrapText="1"/>
    </xf>
    <xf numFmtId="0" fontId="39" fillId="0" borderId="13" xfId="45" applyFont="1" applyFill="1" applyBorder="1" applyAlignment="1">
      <alignment horizontal="center" vertical="center" wrapText="1"/>
    </xf>
    <xf numFmtId="0" fontId="39" fillId="0" borderId="15" xfId="45" applyFont="1" applyFill="1" applyBorder="1" applyAlignment="1">
      <alignment horizontal="center" vertical="center" wrapText="1"/>
    </xf>
    <xf numFmtId="0" fontId="39" fillId="0" borderId="24" xfId="45" applyFont="1" applyFill="1" applyBorder="1" applyAlignment="1">
      <alignment horizontal="center" vertical="center" wrapText="1"/>
    </xf>
    <xf numFmtId="0" fontId="39" fillId="0" borderId="19" xfId="45" applyFont="1" applyFill="1" applyBorder="1" applyAlignment="1">
      <alignment horizontal="center" vertical="center" wrapText="1"/>
    </xf>
    <xf numFmtId="0" fontId="35" fillId="0" borderId="11" xfId="192" applyFont="1" applyFill="1" applyBorder="1" applyAlignment="1">
      <alignment horizontal="center" vertical="center" wrapText="1"/>
    </xf>
    <xf numFmtId="0" fontId="35" fillId="0" borderId="19" xfId="192" applyFont="1" applyFill="1" applyBorder="1" applyAlignment="1">
      <alignment horizontal="center" vertical="center" wrapText="1"/>
    </xf>
    <xf numFmtId="0" fontId="35" fillId="0" borderId="10" xfId="192" applyFont="1" applyFill="1" applyBorder="1" applyAlignment="1">
      <alignment horizontal="center" vertical="center" wrapText="1"/>
    </xf>
    <xf numFmtId="0" fontId="35" fillId="0" borderId="14" xfId="192" applyFont="1" applyFill="1" applyBorder="1" applyAlignment="1">
      <alignment horizontal="center" vertical="center" wrapText="1"/>
    </xf>
    <xf numFmtId="0" fontId="35" fillId="0" borderId="18" xfId="192" applyFont="1" applyFill="1" applyBorder="1" applyAlignment="1">
      <alignment horizontal="center" vertical="center" wrapText="1"/>
    </xf>
    <xf numFmtId="0" fontId="35" fillId="0" borderId="12" xfId="192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49" fontId="21" fillId="0" borderId="11" xfId="48" applyNumberFormat="1" applyFont="1" applyBorder="1" applyAlignment="1">
      <alignment horizontal="center" vertical="center" wrapText="1"/>
    </xf>
    <xf numFmtId="49" fontId="21" fillId="0" borderId="13" xfId="48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16" fillId="0" borderId="11" xfId="47" applyNumberFormat="1" applyFont="1" applyBorder="1" applyAlignment="1">
      <alignment horizontal="center" vertical="center" wrapText="1"/>
    </xf>
    <xf numFmtId="3" fontId="16" fillId="0" borderId="13" xfId="47" applyNumberFormat="1" applyFont="1" applyBorder="1" applyAlignment="1">
      <alignment horizontal="center" vertical="center" wrapText="1"/>
    </xf>
    <xf numFmtId="3" fontId="16" fillId="0" borderId="15" xfId="47" applyNumberFormat="1" applyFont="1" applyBorder="1" applyAlignment="1">
      <alignment horizontal="center" vertical="center" wrapText="1"/>
    </xf>
    <xf numFmtId="3" fontId="16" fillId="0" borderId="24" xfId="47" applyNumberFormat="1" applyFont="1" applyBorder="1" applyAlignment="1">
      <alignment horizontal="center" vertical="center" wrapText="1"/>
    </xf>
    <xf numFmtId="49" fontId="21" fillId="0" borderId="10" xfId="191" applyNumberFormat="1" applyFont="1" applyBorder="1" applyAlignment="1">
      <alignment horizontal="center" vertical="center" wrapText="1"/>
    </xf>
    <xf numFmtId="49" fontId="1" fillId="35" borderId="15" xfId="191" applyNumberFormat="1" applyFill="1" applyBorder="1" applyAlignment="1">
      <alignment vertical="center"/>
    </xf>
    <xf numFmtId="0" fontId="1" fillId="35" borderId="16" xfId="191" applyFill="1" applyBorder="1" applyAlignment="1">
      <alignment vertical="center"/>
    </xf>
    <xf numFmtId="49" fontId="21" fillId="0" borderId="11" xfId="191" applyNumberFormat="1" applyFont="1" applyBorder="1" applyAlignment="1">
      <alignment horizontal="center" vertical="center"/>
    </xf>
    <xf numFmtId="49" fontId="21" fillId="0" borderId="19" xfId="191" applyNumberFormat="1" applyFont="1" applyBorder="1" applyAlignment="1">
      <alignment horizontal="center" vertical="center"/>
    </xf>
    <xf numFmtId="49" fontId="21" fillId="0" borderId="13" xfId="191" applyNumberFormat="1" applyFont="1" applyBorder="1" applyAlignment="1">
      <alignment horizontal="center" vertical="center"/>
    </xf>
    <xf numFmtId="49" fontId="21" fillId="0" borderId="20" xfId="191" applyNumberFormat="1" applyFont="1" applyBorder="1" applyAlignment="1">
      <alignment horizontal="center" vertical="center"/>
    </xf>
    <xf numFmtId="49" fontId="21" fillId="0" borderId="21" xfId="191" applyNumberFormat="1" applyFont="1" applyBorder="1" applyAlignment="1">
      <alignment horizontal="center" vertical="center"/>
    </xf>
    <xf numFmtId="49" fontId="21" fillId="0" borderId="23" xfId="191" applyNumberFormat="1" applyFont="1" applyBorder="1" applyAlignment="1">
      <alignment horizontal="center" vertical="center"/>
    </xf>
    <xf numFmtId="49" fontId="1" fillId="36" borderId="11" xfId="191" applyNumberFormat="1" applyFill="1" applyBorder="1" applyAlignment="1">
      <alignment vertical="center"/>
    </xf>
    <xf numFmtId="0" fontId="1" fillId="36" borderId="19" xfId="191" applyFill="1" applyBorder="1" applyAlignment="1">
      <alignment vertical="center"/>
    </xf>
    <xf numFmtId="49" fontId="1" fillId="36" borderId="15" xfId="191" applyNumberFormat="1" applyFill="1" applyBorder="1" applyAlignment="1">
      <alignment vertical="center"/>
    </xf>
    <xf numFmtId="0" fontId="1" fillId="36" borderId="16" xfId="191" applyFill="1" applyBorder="1" applyAlignment="1">
      <alignment vertical="center"/>
    </xf>
    <xf numFmtId="49" fontId="1" fillId="36" borderId="11" xfId="191" applyNumberFormat="1" applyFill="1" applyBorder="1" applyAlignment="1">
      <alignment horizontal="left" vertical="center"/>
    </xf>
    <xf numFmtId="49" fontId="1" fillId="36" borderId="19" xfId="191" applyNumberFormat="1" applyFill="1" applyBorder="1" applyAlignment="1">
      <alignment horizontal="left" vertical="center"/>
    </xf>
    <xf numFmtId="49" fontId="1" fillId="36" borderId="13" xfId="191" applyNumberFormat="1" applyFill="1" applyBorder="1" applyAlignment="1">
      <alignment horizontal="left" vertical="center"/>
    </xf>
    <xf numFmtId="49" fontId="21" fillId="0" borderId="18" xfId="191" applyNumberFormat="1" applyFont="1" applyBorder="1" applyAlignment="1">
      <alignment horizontal="center" vertical="center"/>
    </xf>
    <xf numFmtId="0" fontId="21" fillId="0" borderId="18" xfId="191" applyFont="1" applyBorder="1" applyAlignment="1">
      <alignment horizontal="center" vertical="center"/>
    </xf>
    <xf numFmtId="49" fontId="21" fillId="0" borderId="14" xfId="191" applyNumberFormat="1" applyFont="1" applyBorder="1" applyAlignment="1">
      <alignment horizontal="center" vertical="center" wrapText="1"/>
    </xf>
    <xf numFmtId="49" fontId="21" fillId="0" borderId="12" xfId="191" applyNumberFormat="1" applyFont="1" applyBorder="1" applyAlignment="1">
      <alignment horizontal="center" vertical="center" wrapText="1"/>
    </xf>
    <xf numFmtId="49" fontId="21" fillId="0" borderId="14" xfId="191" applyNumberFormat="1" applyFont="1" applyBorder="1" applyAlignment="1">
      <alignment horizontal="center" vertical="center"/>
    </xf>
    <xf numFmtId="49" fontId="21" fillId="0" borderId="11" xfId="191" applyNumberFormat="1" applyFont="1" applyBorder="1" applyAlignment="1">
      <alignment horizontal="center" vertical="center" wrapText="1"/>
    </xf>
    <xf numFmtId="49" fontId="21" fillId="0" borderId="13" xfId="191" applyNumberFormat="1" applyFont="1" applyBorder="1" applyAlignment="1">
      <alignment horizontal="center" vertical="center" wrapText="1"/>
    </xf>
    <xf numFmtId="49" fontId="0" fillId="35" borderId="0" xfId="191" applyNumberFormat="1" applyFont="1" applyFill="1" applyAlignment="1">
      <alignment vertical="center"/>
    </xf>
    <xf numFmtId="0" fontId="1" fillId="35" borderId="0" xfId="191" applyFill="1" applyAlignment="1">
      <alignment vertical="center"/>
    </xf>
    <xf numFmtId="49" fontId="1" fillId="35" borderId="0" xfId="191" applyNumberFormat="1" applyFill="1" applyAlignment="1">
      <alignment vertical="center"/>
    </xf>
    <xf numFmtId="49" fontId="0" fillId="35" borderId="15" xfId="191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1" fillId="0" borderId="10" xfId="46" applyNumberFormat="1" applyFont="1" applyBorder="1" applyAlignment="1">
      <alignment horizontal="center" vertical="top" wrapText="1"/>
    </xf>
    <xf numFmtId="49" fontId="21" fillId="0" borderId="11" xfId="46" applyNumberFormat="1" applyFont="1" applyBorder="1" applyAlignment="1">
      <alignment horizontal="center" vertical="top" wrapText="1"/>
    </xf>
    <xf numFmtId="49" fontId="21" fillId="0" borderId="13" xfId="46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41" fillId="0" borderId="27" xfId="45" applyFont="1" applyFill="1" applyBorder="1" applyAlignment="1">
      <alignment horizontal="center" vertical="center" wrapText="1"/>
    </xf>
    <xf numFmtId="0" fontId="41" fillId="0" borderId="28" xfId="4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1" fillId="0" borderId="29" xfId="45" applyFont="1" applyFill="1" applyBorder="1" applyAlignment="1">
      <alignment horizontal="center" vertical="center" wrapText="1"/>
    </xf>
    <xf numFmtId="0" fontId="41" fillId="0" borderId="30" xfId="45" applyFont="1" applyFill="1" applyBorder="1" applyAlignment="1">
      <alignment horizontal="center" vertical="center" wrapText="1"/>
    </xf>
    <xf numFmtId="0" fontId="41" fillId="0" borderId="11" xfId="45" applyFont="1" applyFill="1" applyBorder="1" applyAlignment="1">
      <alignment horizontal="center" vertical="center" wrapText="1"/>
    </xf>
    <xf numFmtId="0" fontId="41" fillId="0" borderId="19" xfId="45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67" applyFont="1" applyBorder="1" applyAlignment="1">
      <alignment horizontal="center" vertical="center"/>
    </xf>
    <xf numFmtId="0" fontId="21" fillId="0" borderId="20" xfId="67" applyFont="1" applyBorder="1" applyAlignment="1">
      <alignment horizontal="center" vertical="center"/>
    </xf>
    <xf numFmtId="0" fontId="21" fillId="0" borderId="24" xfId="67" applyFont="1" applyBorder="1" applyAlignment="1">
      <alignment horizontal="center" vertical="center"/>
    </xf>
    <xf numFmtId="0" fontId="21" fillId="0" borderId="23" xfId="67" applyFont="1" applyBorder="1" applyAlignment="1">
      <alignment horizontal="center" vertical="center"/>
    </xf>
    <xf numFmtId="49" fontId="21" fillId="0" borderId="10" xfId="67" applyNumberFormat="1" applyFont="1" applyBorder="1" applyAlignment="1">
      <alignment horizontal="center" vertical="center"/>
    </xf>
    <xf numFmtId="49" fontId="1" fillId="0" borderId="10" xfId="46" applyNumberFormat="1" applyFill="1" applyBorder="1"/>
    <xf numFmtId="3" fontId="16" fillId="0" borderId="0" xfId="0" applyNumberFormat="1" applyFont="1" applyBorder="1"/>
    <xf numFmtId="0" fontId="39" fillId="0" borderId="10" xfId="45" applyFont="1" applyFill="1" applyBorder="1" applyAlignment="1">
      <alignment horizontal="center" vertical="center" wrapText="1"/>
    </xf>
    <xf numFmtId="49" fontId="1" fillId="0" borderId="10" xfId="46" applyNumberFormat="1" applyFont="1" applyFill="1" applyBorder="1"/>
    <xf numFmtId="49" fontId="1" fillId="0" borderId="0" xfId="46" applyNumberFormat="1" applyFont="1" applyBorder="1"/>
    <xf numFmtId="3" fontId="16" fillId="0" borderId="0" xfId="102" applyNumberFormat="1" applyFont="1" applyBorder="1"/>
    <xf numFmtId="3" fontId="16" fillId="0" borderId="0" xfId="110" applyNumberFormat="1" applyFont="1" applyBorder="1"/>
    <xf numFmtId="3" fontId="16" fillId="0" borderId="0" xfId="190" applyNumberFormat="1" applyFont="1" applyFill="1" applyBorder="1"/>
    <xf numFmtId="49" fontId="1" fillId="0" borderId="10" xfId="46" applyNumberFormat="1" applyFont="1" applyFill="1" applyBorder="1" applyAlignment="1">
      <alignment wrapText="1"/>
    </xf>
    <xf numFmtId="10" fontId="0" fillId="0" borderId="10" xfId="0" applyNumberFormat="1" applyFill="1" applyBorder="1"/>
    <xf numFmtId="49" fontId="1" fillId="0" borderId="0" xfId="46" applyNumberFormat="1" applyBorder="1"/>
    <xf numFmtId="165" fontId="0" fillId="0" borderId="0" xfId="0" applyNumberFormat="1" applyBorder="1"/>
    <xf numFmtId="0" fontId="41" fillId="0" borderId="10" xfId="45" applyFont="1" applyFill="1" applyBorder="1" applyAlignment="1">
      <alignment horizontal="center" vertical="center" wrapText="1"/>
    </xf>
    <xf numFmtId="49" fontId="1" fillId="0" borderId="11" xfId="46" applyNumberFormat="1" applyBorder="1"/>
    <xf numFmtId="165" fontId="16" fillId="0" borderId="10" xfId="0" applyNumberFormat="1" applyFont="1" applyBorder="1"/>
  </cellXfs>
  <cellStyles count="204">
    <cellStyle name="20 % - Akzent1" xfId="18" builtinId="30" customBuiltin="1"/>
    <cellStyle name="20 % - Akzent1 2" xfId="118" xr:uid="{00000000-0005-0000-0000-000001000000}"/>
    <cellStyle name="20 % - Akzent2" xfId="22" builtinId="34" customBuiltin="1"/>
    <cellStyle name="20 % - Akzent2 2" xfId="119" xr:uid="{00000000-0005-0000-0000-000003000000}"/>
    <cellStyle name="20 % - Akzent3" xfId="26" builtinId="38" customBuiltin="1"/>
    <cellStyle name="20 % - Akzent3 2" xfId="120" xr:uid="{00000000-0005-0000-0000-000005000000}"/>
    <cellStyle name="20 % - Akzent4" xfId="30" builtinId="42" customBuiltin="1"/>
    <cellStyle name="20 % - Akzent4 2" xfId="121" xr:uid="{00000000-0005-0000-0000-000007000000}"/>
    <cellStyle name="20 % - Akzent5" xfId="34" builtinId="46" customBuiltin="1"/>
    <cellStyle name="20 % - Akzent5 2" xfId="122" xr:uid="{00000000-0005-0000-0000-000009000000}"/>
    <cellStyle name="20 % - Akzent6" xfId="38" builtinId="50" customBuiltin="1"/>
    <cellStyle name="20 % - Akzent6 2" xfId="123" xr:uid="{00000000-0005-0000-0000-00000B000000}"/>
    <cellStyle name="20% - Akzent1 2" xfId="49" xr:uid="{00000000-0005-0000-0000-00000C000000}"/>
    <cellStyle name="20% - Akzent1 2 2" xfId="84" xr:uid="{00000000-0005-0000-0000-00000D000000}"/>
    <cellStyle name="20% - Akzent1 2 2 2" xfId="168" xr:uid="{00000000-0005-0000-0000-00000E000000}"/>
    <cellStyle name="20% - Akzent1 2 3" xfId="134" xr:uid="{00000000-0005-0000-0000-00000F000000}"/>
    <cellStyle name="20% - Akzent1 3" xfId="68" xr:uid="{00000000-0005-0000-0000-000010000000}"/>
    <cellStyle name="20% - Akzent1 3 2" xfId="152" xr:uid="{00000000-0005-0000-0000-000011000000}"/>
    <cellStyle name="20% - Akzent2 2" xfId="51" xr:uid="{00000000-0005-0000-0000-000012000000}"/>
    <cellStyle name="20% - Akzent2 2 2" xfId="86" xr:uid="{00000000-0005-0000-0000-000013000000}"/>
    <cellStyle name="20% - Akzent2 2 2 2" xfId="170" xr:uid="{00000000-0005-0000-0000-000014000000}"/>
    <cellStyle name="20% - Akzent2 2 3" xfId="136" xr:uid="{00000000-0005-0000-0000-000015000000}"/>
    <cellStyle name="20% - Akzent2 3" xfId="69" xr:uid="{00000000-0005-0000-0000-000016000000}"/>
    <cellStyle name="20% - Akzent2 3 2" xfId="153" xr:uid="{00000000-0005-0000-0000-000017000000}"/>
    <cellStyle name="20% - Akzent3 2" xfId="53" xr:uid="{00000000-0005-0000-0000-000018000000}"/>
    <cellStyle name="20% - Akzent3 2 2" xfId="88" xr:uid="{00000000-0005-0000-0000-000019000000}"/>
    <cellStyle name="20% - Akzent3 2 2 2" xfId="172" xr:uid="{00000000-0005-0000-0000-00001A000000}"/>
    <cellStyle name="20% - Akzent3 2 3" xfId="138" xr:uid="{00000000-0005-0000-0000-00001B000000}"/>
    <cellStyle name="20% - Akzent3 3" xfId="70" xr:uid="{00000000-0005-0000-0000-00001C000000}"/>
    <cellStyle name="20% - Akzent3 3 2" xfId="154" xr:uid="{00000000-0005-0000-0000-00001D000000}"/>
    <cellStyle name="20% - Akzent4 2" xfId="55" xr:uid="{00000000-0005-0000-0000-00001E000000}"/>
    <cellStyle name="20% - Akzent4 2 2" xfId="90" xr:uid="{00000000-0005-0000-0000-00001F000000}"/>
    <cellStyle name="20% - Akzent4 2 2 2" xfId="174" xr:uid="{00000000-0005-0000-0000-000020000000}"/>
    <cellStyle name="20% - Akzent4 2 3" xfId="140" xr:uid="{00000000-0005-0000-0000-000021000000}"/>
    <cellStyle name="20% - Akzent4 3" xfId="71" xr:uid="{00000000-0005-0000-0000-000022000000}"/>
    <cellStyle name="20% - Akzent4 3 2" xfId="155" xr:uid="{00000000-0005-0000-0000-000023000000}"/>
    <cellStyle name="20% - Akzent5 2" xfId="57" xr:uid="{00000000-0005-0000-0000-000024000000}"/>
    <cellStyle name="20% - Akzent5 2 2" xfId="92" xr:uid="{00000000-0005-0000-0000-000025000000}"/>
    <cellStyle name="20% - Akzent5 2 2 2" xfId="176" xr:uid="{00000000-0005-0000-0000-000026000000}"/>
    <cellStyle name="20% - Akzent5 2 3" xfId="142" xr:uid="{00000000-0005-0000-0000-000027000000}"/>
    <cellStyle name="20% - Akzent5 3" xfId="72" xr:uid="{00000000-0005-0000-0000-000028000000}"/>
    <cellStyle name="20% - Akzent5 3 2" xfId="156" xr:uid="{00000000-0005-0000-0000-000029000000}"/>
    <cellStyle name="20% - Akzent6 2" xfId="59" xr:uid="{00000000-0005-0000-0000-00002A000000}"/>
    <cellStyle name="20% - Akzent6 2 2" xfId="94" xr:uid="{00000000-0005-0000-0000-00002B000000}"/>
    <cellStyle name="20% - Akzent6 2 2 2" xfId="178" xr:uid="{00000000-0005-0000-0000-00002C000000}"/>
    <cellStyle name="20% - Akzent6 2 3" xfId="144" xr:uid="{00000000-0005-0000-0000-00002D000000}"/>
    <cellStyle name="20% - Akzent6 3" xfId="73" xr:uid="{00000000-0005-0000-0000-00002E000000}"/>
    <cellStyle name="20% - Akzent6 3 2" xfId="157" xr:uid="{00000000-0005-0000-0000-00002F000000}"/>
    <cellStyle name="40 % - Akzent1" xfId="19" builtinId="31" customBuiltin="1"/>
    <cellStyle name="40 % - Akzent1 2" xfId="124" xr:uid="{00000000-0005-0000-0000-000031000000}"/>
    <cellStyle name="40 % - Akzent2" xfId="23" builtinId="35" customBuiltin="1"/>
    <cellStyle name="40 % - Akzent2 2" xfId="125" xr:uid="{00000000-0005-0000-0000-000033000000}"/>
    <cellStyle name="40 % - Akzent3" xfId="27" builtinId="39" customBuiltin="1"/>
    <cellStyle name="40 % - Akzent3 2" xfId="126" xr:uid="{00000000-0005-0000-0000-000035000000}"/>
    <cellStyle name="40 % - Akzent4" xfId="31" builtinId="43" customBuiltin="1"/>
    <cellStyle name="40 % - Akzent4 2" xfId="127" xr:uid="{00000000-0005-0000-0000-000037000000}"/>
    <cellStyle name="40 % - Akzent5" xfId="35" builtinId="47" customBuiltin="1"/>
    <cellStyle name="40 % - Akzent5 2" xfId="128" xr:uid="{00000000-0005-0000-0000-000039000000}"/>
    <cellStyle name="40 % - Akzent6" xfId="39" builtinId="51" customBuiltin="1"/>
    <cellStyle name="40 % - Akzent6 2" xfId="129" xr:uid="{00000000-0005-0000-0000-00003B000000}"/>
    <cellStyle name="40% - Akzent1 2" xfId="50" xr:uid="{00000000-0005-0000-0000-00003C000000}"/>
    <cellStyle name="40% - Akzent1 2 2" xfId="85" xr:uid="{00000000-0005-0000-0000-00003D000000}"/>
    <cellStyle name="40% - Akzent1 2 2 2" xfId="169" xr:uid="{00000000-0005-0000-0000-00003E000000}"/>
    <cellStyle name="40% - Akzent1 2 3" xfId="135" xr:uid="{00000000-0005-0000-0000-00003F000000}"/>
    <cellStyle name="40% - Akzent1 3" xfId="74" xr:uid="{00000000-0005-0000-0000-000040000000}"/>
    <cellStyle name="40% - Akzent1 3 2" xfId="158" xr:uid="{00000000-0005-0000-0000-000041000000}"/>
    <cellStyle name="40% - Akzent2 2" xfId="52" xr:uid="{00000000-0005-0000-0000-000042000000}"/>
    <cellStyle name="40% - Akzent2 2 2" xfId="87" xr:uid="{00000000-0005-0000-0000-000043000000}"/>
    <cellStyle name="40% - Akzent2 2 2 2" xfId="171" xr:uid="{00000000-0005-0000-0000-000044000000}"/>
    <cellStyle name="40% - Akzent2 2 3" xfId="137" xr:uid="{00000000-0005-0000-0000-000045000000}"/>
    <cellStyle name="40% - Akzent2 3" xfId="75" xr:uid="{00000000-0005-0000-0000-000046000000}"/>
    <cellStyle name="40% - Akzent2 3 2" xfId="159" xr:uid="{00000000-0005-0000-0000-000047000000}"/>
    <cellStyle name="40% - Akzent3 2" xfId="54" xr:uid="{00000000-0005-0000-0000-000048000000}"/>
    <cellStyle name="40% - Akzent3 2 2" xfId="89" xr:uid="{00000000-0005-0000-0000-000049000000}"/>
    <cellStyle name="40% - Akzent3 2 2 2" xfId="173" xr:uid="{00000000-0005-0000-0000-00004A000000}"/>
    <cellStyle name="40% - Akzent3 2 3" xfId="139" xr:uid="{00000000-0005-0000-0000-00004B000000}"/>
    <cellStyle name="40% - Akzent3 3" xfId="76" xr:uid="{00000000-0005-0000-0000-00004C000000}"/>
    <cellStyle name="40% - Akzent3 3 2" xfId="160" xr:uid="{00000000-0005-0000-0000-00004D000000}"/>
    <cellStyle name="40% - Akzent4 2" xfId="56" xr:uid="{00000000-0005-0000-0000-00004E000000}"/>
    <cellStyle name="40% - Akzent4 2 2" xfId="91" xr:uid="{00000000-0005-0000-0000-00004F000000}"/>
    <cellStyle name="40% - Akzent4 2 2 2" xfId="175" xr:uid="{00000000-0005-0000-0000-000050000000}"/>
    <cellStyle name="40% - Akzent4 2 3" xfId="141" xr:uid="{00000000-0005-0000-0000-000051000000}"/>
    <cellStyle name="40% - Akzent4 3" xfId="77" xr:uid="{00000000-0005-0000-0000-000052000000}"/>
    <cellStyle name="40% - Akzent4 3 2" xfId="161" xr:uid="{00000000-0005-0000-0000-000053000000}"/>
    <cellStyle name="40% - Akzent5 2" xfId="58" xr:uid="{00000000-0005-0000-0000-000054000000}"/>
    <cellStyle name="40% - Akzent5 2 2" xfId="93" xr:uid="{00000000-0005-0000-0000-000055000000}"/>
    <cellStyle name="40% - Akzent5 2 2 2" xfId="177" xr:uid="{00000000-0005-0000-0000-000056000000}"/>
    <cellStyle name="40% - Akzent5 2 3" xfId="143" xr:uid="{00000000-0005-0000-0000-000057000000}"/>
    <cellStyle name="40% - Akzent5 3" xfId="78" xr:uid="{00000000-0005-0000-0000-000058000000}"/>
    <cellStyle name="40% - Akzent5 3 2" xfId="162" xr:uid="{00000000-0005-0000-0000-000059000000}"/>
    <cellStyle name="40% - Akzent6 2" xfId="60" xr:uid="{00000000-0005-0000-0000-00005A000000}"/>
    <cellStyle name="40% - Akzent6 2 2" xfId="95" xr:uid="{00000000-0005-0000-0000-00005B000000}"/>
    <cellStyle name="40% - Akzent6 2 2 2" xfId="179" xr:uid="{00000000-0005-0000-0000-00005C000000}"/>
    <cellStyle name="40% - Akzent6 2 3" xfId="145" xr:uid="{00000000-0005-0000-0000-00005D000000}"/>
    <cellStyle name="40% - Akzent6 3" xfId="79" xr:uid="{00000000-0005-0000-0000-00005E000000}"/>
    <cellStyle name="40% - Akzent6 3 2" xfId="163" xr:uid="{00000000-0005-0000-0000-00005F000000}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Besuchter Hyperlink" xfId="42" builtinId="9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Link" xfId="43" builtinId="8" customBuiltin="1"/>
    <cellStyle name="Neutral" xfId="8" builtinId="28" customBuiltin="1"/>
    <cellStyle name="Notiz 2" xfId="44" xr:uid="{00000000-0005-0000-0000-000075000000}"/>
    <cellStyle name="Notiz 2 2" xfId="62" xr:uid="{00000000-0005-0000-0000-000076000000}"/>
    <cellStyle name="Notiz 2 2 2" xfId="96" xr:uid="{00000000-0005-0000-0000-000077000000}"/>
    <cellStyle name="Notiz 2 2 2 2" xfId="180" xr:uid="{00000000-0005-0000-0000-000078000000}"/>
    <cellStyle name="Notiz 2 2 3" xfId="146" xr:uid="{00000000-0005-0000-0000-000079000000}"/>
    <cellStyle name="Notiz 2 3" xfId="80" xr:uid="{00000000-0005-0000-0000-00007A000000}"/>
    <cellStyle name="Notiz 2 3 2" xfId="164" xr:uid="{00000000-0005-0000-0000-00007B000000}"/>
    <cellStyle name="Notiz 2 4" xfId="130" xr:uid="{00000000-0005-0000-0000-00007C000000}"/>
    <cellStyle name="Prozent" xfId="203" builtinId="5"/>
    <cellStyle name="Schlecht" xfId="7" builtinId="27" customBuiltin="1"/>
    <cellStyle name="Standard" xfId="0" builtinId="0"/>
    <cellStyle name="Standard 10" xfId="100" xr:uid="{00000000-0005-0000-0000-00007F000000}"/>
    <cellStyle name="Standard 10 2" xfId="184" xr:uid="{00000000-0005-0000-0000-000080000000}"/>
    <cellStyle name="Standard 11" xfId="101" xr:uid="{00000000-0005-0000-0000-000081000000}"/>
    <cellStyle name="Standard 11 2" xfId="185" xr:uid="{00000000-0005-0000-0000-000082000000}"/>
    <cellStyle name="Standard 12" xfId="102" xr:uid="{00000000-0005-0000-0000-000083000000}"/>
    <cellStyle name="Standard 12 2" xfId="186" xr:uid="{00000000-0005-0000-0000-000084000000}"/>
    <cellStyle name="Standard 13" xfId="103" xr:uid="{00000000-0005-0000-0000-000085000000}"/>
    <cellStyle name="Standard 13 2" xfId="187" xr:uid="{00000000-0005-0000-0000-000086000000}"/>
    <cellStyle name="Standard 14" xfId="104" xr:uid="{00000000-0005-0000-0000-000087000000}"/>
    <cellStyle name="Standard 14 2" xfId="188" xr:uid="{00000000-0005-0000-0000-000088000000}"/>
    <cellStyle name="Standard 15" xfId="105" xr:uid="{00000000-0005-0000-0000-000089000000}"/>
    <cellStyle name="Standard 15 2" xfId="189" xr:uid="{00000000-0005-0000-0000-00008A000000}"/>
    <cellStyle name="Standard 16" xfId="106" xr:uid="{00000000-0005-0000-0000-00008B000000}"/>
    <cellStyle name="Standard 17" xfId="109" xr:uid="{00000000-0005-0000-0000-00008C000000}"/>
    <cellStyle name="Standard 18" xfId="110" xr:uid="{00000000-0005-0000-0000-00008D000000}"/>
    <cellStyle name="Standard 19" xfId="111" xr:uid="{00000000-0005-0000-0000-00008E000000}"/>
    <cellStyle name="Standard 2" xfId="45" xr:uid="{00000000-0005-0000-0000-00008F000000}"/>
    <cellStyle name="Standard 2 2" xfId="107" xr:uid="{00000000-0005-0000-0000-000090000000}"/>
    <cellStyle name="Standard 20" xfId="112" xr:uid="{00000000-0005-0000-0000-000091000000}"/>
    <cellStyle name="Standard 21" xfId="113" xr:uid="{00000000-0005-0000-0000-000092000000}"/>
    <cellStyle name="Standard 22" xfId="114" xr:uid="{00000000-0005-0000-0000-000093000000}"/>
    <cellStyle name="Standard 23" xfId="115" xr:uid="{00000000-0005-0000-0000-000094000000}"/>
    <cellStyle name="Standard 24" xfId="116" xr:uid="{00000000-0005-0000-0000-000095000000}"/>
    <cellStyle name="Standard 25" xfId="117" xr:uid="{00000000-0005-0000-0000-000096000000}"/>
    <cellStyle name="Standard 26" xfId="190" xr:uid="{00000000-0005-0000-0000-000097000000}"/>
    <cellStyle name="Standard 27" xfId="191" xr:uid="{00000000-0005-0000-0000-000098000000}"/>
    <cellStyle name="Standard 28" xfId="41" xr:uid="{00000000-0005-0000-0000-000099000000}"/>
    <cellStyle name="Standard 29" xfId="192" xr:uid="{00000000-0005-0000-0000-00009A000000}"/>
    <cellStyle name="Standard 29 2" xfId="193" xr:uid="{00000000-0005-0000-0000-00009B000000}"/>
    <cellStyle name="Standard 29 2 2" xfId="195" xr:uid="{00000000-0005-0000-0000-00009C000000}"/>
    <cellStyle name="Standard 29 2 3" xfId="196" xr:uid="{00000000-0005-0000-0000-00009D000000}"/>
    <cellStyle name="Standard 29 2 3 2" xfId="199" xr:uid="{00000000-0005-0000-0000-00009E000000}"/>
    <cellStyle name="Standard 29 2 3 3" xfId="197" xr:uid="{00000000-0005-0000-0000-00009F000000}"/>
    <cellStyle name="Standard 29 3" xfId="194" xr:uid="{00000000-0005-0000-0000-0000A0000000}"/>
    <cellStyle name="Standard 3" xfId="46" xr:uid="{00000000-0005-0000-0000-0000A1000000}"/>
    <cellStyle name="Standard 3 2" xfId="63" xr:uid="{00000000-0005-0000-0000-0000A2000000}"/>
    <cellStyle name="Standard 3 2 2" xfId="97" xr:uid="{00000000-0005-0000-0000-0000A3000000}"/>
    <cellStyle name="Standard 3 2 2 2" xfId="181" xr:uid="{00000000-0005-0000-0000-0000A4000000}"/>
    <cellStyle name="Standard 3 2 3" xfId="147" xr:uid="{00000000-0005-0000-0000-0000A5000000}"/>
    <cellStyle name="Standard 3 3" xfId="81" xr:uid="{00000000-0005-0000-0000-0000A6000000}"/>
    <cellStyle name="Standard 3 3 2" xfId="165" xr:uid="{00000000-0005-0000-0000-0000A7000000}"/>
    <cellStyle name="Standard 3 4" xfId="108" xr:uid="{00000000-0005-0000-0000-0000A8000000}"/>
    <cellStyle name="Standard 3 5" xfId="131" xr:uid="{00000000-0005-0000-0000-0000A9000000}"/>
    <cellStyle name="Standard 30" xfId="198" xr:uid="{00000000-0005-0000-0000-0000AA000000}"/>
    <cellStyle name="Standard 30 2" xfId="200" xr:uid="{00000000-0005-0000-0000-0000AB000000}"/>
    <cellStyle name="Standard 30 2 2" xfId="202" xr:uid="{00000000-0005-0000-0000-0000AC000000}"/>
    <cellStyle name="Standard 30 3" xfId="201" xr:uid="{00000000-0005-0000-0000-0000AD000000}"/>
    <cellStyle name="Standard 4" xfId="47" xr:uid="{00000000-0005-0000-0000-0000AE000000}"/>
    <cellStyle name="Standard 4 2" xfId="64" xr:uid="{00000000-0005-0000-0000-0000AF000000}"/>
    <cellStyle name="Standard 4 2 2" xfId="98" xr:uid="{00000000-0005-0000-0000-0000B0000000}"/>
    <cellStyle name="Standard 4 2 2 2" xfId="182" xr:uid="{00000000-0005-0000-0000-0000B1000000}"/>
    <cellStyle name="Standard 4 2 3" xfId="148" xr:uid="{00000000-0005-0000-0000-0000B2000000}"/>
    <cellStyle name="Standard 4 3" xfId="82" xr:uid="{00000000-0005-0000-0000-0000B3000000}"/>
    <cellStyle name="Standard 4 3 2" xfId="166" xr:uid="{00000000-0005-0000-0000-0000B4000000}"/>
    <cellStyle name="Standard 4 4" xfId="132" xr:uid="{00000000-0005-0000-0000-0000B5000000}"/>
    <cellStyle name="Standard 5" xfId="61" xr:uid="{00000000-0005-0000-0000-0000B6000000}"/>
    <cellStyle name="Standard 6" xfId="48" xr:uid="{00000000-0005-0000-0000-0000B7000000}"/>
    <cellStyle name="Standard 6 2" xfId="83" xr:uid="{00000000-0005-0000-0000-0000B8000000}"/>
    <cellStyle name="Standard 6 2 2" xfId="167" xr:uid="{00000000-0005-0000-0000-0000B9000000}"/>
    <cellStyle name="Standard 6 3" xfId="133" xr:uid="{00000000-0005-0000-0000-0000BA000000}"/>
    <cellStyle name="Standard 7" xfId="65" xr:uid="{00000000-0005-0000-0000-0000BB000000}"/>
    <cellStyle name="Standard 7 2" xfId="99" xr:uid="{00000000-0005-0000-0000-0000BC000000}"/>
    <cellStyle name="Standard 7 2 2" xfId="183" xr:uid="{00000000-0005-0000-0000-0000BD000000}"/>
    <cellStyle name="Standard 7 3" xfId="149" xr:uid="{00000000-0005-0000-0000-0000BE000000}"/>
    <cellStyle name="Standard 8" xfId="66" xr:uid="{00000000-0005-0000-0000-0000BF000000}"/>
    <cellStyle name="Standard 8 2" xfId="150" xr:uid="{00000000-0005-0000-0000-0000C0000000}"/>
    <cellStyle name="Standard 9" xfId="67" xr:uid="{00000000-0005-0000-0000-0000C1000000}"/>
    <cellStyle name="Standard 9 2" xfId="151" xr:uid="{00000000-0005-0000-0000-0000C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0</xdr:rowOff>
    </xdr:from>
    <xdr:to>
      <xdr:col>7</xdr:col>
      <xdr:colOff>752475</xdr:colOff>
      <xdr:row>32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019175"/>
          <a:ext cx="7629525" cy="5391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9625" y="0"/>
          <a:ext cx="729472" cy="323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5" y="0"/>
          <a:ext cx="729472" cy="3238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40"/>
  <sheetViews>
    <sheetView workbookViewId="0">
      <selection activeCell="A2" sqref="A2"/>
    </sheetView>
  </sheetViews>
  <sheetFormatPr baseColWidth="10" defaultRowHeight="15" x14ac:dyDescent="0.25"/>
  <cols>
    <col min="1" max="1" width="15.5703125" customWidth="1"/>
    <col min="2" max="2" width="30.5703125" customWidth="1"/>
  </cols>
  <sheetData>
    <row r="1" spans="1:17" s="177" customFormat="1" ht="27" customHeight="1" x14ac:dyDescent="0.4">
      <c r="A1" s="164"/>
      <c r="B1" s="170" t="s">
        <v>134</v>
      </c>
      <c r="C1" s="168"/>
      <c r="D1" s="166"/>
      <c r="E1" s="164"/>
      <c r="F1" s="164"/>
      <c r="G1" s="164"/>
      <c r="H1" s="164"/>
      <c r="I1" s="165"/>
      <c r="J1" s="172"/>
      <c r="K1" s="171"/>
      <c r="L1" s="167"/>
      <c r="M1" s="165"/>
      <c r="N1" s="165"/>
      <c r="O1" s="165"/>
      <c r="P1" s="165"/>
      <c r="Q1" s="169"/>
    </row>
    <row r="2" spans="1:17" s="6" customFormat="1" x14ac:dyDescent="0.25"/>
    <row r="3" spans="1:17" s="6" customFormat="1" ht="23.25" x14ac:dyDescent="0.35">
      <c r="A3" s="7" t="s">
        <v>0</v>
      </c>
      <c r="B3" s="8"/>
      <c r="C3" s="8"/>
      <c r="D3" s="9"/>
      <c r="E3" s="9"/>
      <c r="F3" s="9"/>
      <c r="G3" s="9"/>
    </row>
    <row r="35" spans="1:2" x14ac:dyDescent="0.25">
      <c r="A35" t="s">
        <v>44</v>
      </c>
    </row>
    <row r="37" spans="1:2" x14ac:dyDescent="0.25">
      <c r="A37" t="s">
        <v>45</v>
      </c>
      <c r="B37" t="s">
        <v>46</v>
      </c>
    </row>
    <row r="38" spans="1:2" x14ac:dyDescent="0.25">
      <c r="B38" t="s">
        <v>47</v>
      </c>
    </row>
    <row r="39" spans="1:2" x14ac:dyDescent="0.25">
      <c r="B39" t="s">
        <v>49</v>
      </c>
    </row>
    <row r="40" spans="1:2" x14ac:dyDescent="0.25">
      <c r="B40" t="s">
        <v>48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K90"/>
  <sheetViews>
    <sheetView topLeftCell="A72" workbookViewId="0">
      <selection activeCell="N83" sqref="N83"/>
    </sheetView>
  </sheetViews>
  <sheetFormatPr baseColWidth="10" defaultRowHeight="15" x14ac:dyDescent="0.25"/>
  <cols>
    <col min="1" max="1" width="15.5703125" customWidth="1"/>
    <col min="2" max="2" width="30.5703125" customWidth="1"/>
    <col min="3" max="11" width="16.5703125" customWidth="1"/>
  </cols>
  <sheetData>
    <row r="1" spans="1:11" s="45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16"/>
      <c r="J1" s="16"/>
      <c r="K1" s="16"/>
    </row>
    <row r="3" spans="1:11" ht="15.75" x14ac:dyDescent="0.25">
      <c r="A3" s="2" t="s">
        <v>135</v>
      </c>
      <c r="B3" s="2"/>
    </row>
    <row r="4" spans="1:11" ht="15.75" x14ac:dyDescent="0.25">
      <c r="A4" s="2"/>
      <c r="B4" s="2"/>
    </row>
    <row r="5" spans="1:11" ht="15.75" x14ac:dyDescent="0.25">
      <c r="A5" s="2" t="s">
        <v>396</v>
      </c>
      <c r="B5" s="2"/>
    </row>
    <row r="6" spans="1:11" ht="15.75" x14ac:dyDescent="0.25">
      <c r="B6" s="2"/>
    </row>
    <row r="7" spans="1:11" ht="15" customHeight="1" x14ac:dyDescent="0.25">
      <c r="A7" s="491" t="s">
        <v>123</v>
      </c>
      <c r="B7" s="489" t="s">
        <v>122</v>
      </c>
      <c r="C7" s="487" t="s">
        <v>250</v>
      </c>
      <c r="D7" s="487" t="s">
        <v>145</v>
      </c>
      <c r="E7" s="487" t="s">
        <v>264</v>
      </c>
      <c r="F7" s="487" t="s">
        <v>249</v>
      </c>
      <c r="G7" s="487" t="s">
        <v>146</v>
      </c>
      <c r="H7" s="487" t="s">
        <v>251</v>
      </c>
      <c r="I7" s="487" t="s">
        <v>252</v>
      </c>
      <c r="J7" s="487" t="s">
        <v>6</v>
      </c>
      <c r="K7" s="487" t="s">
        <v>253</v>
      </c>
    </row>
    <row r="8" spans="1:11" ht="105" customHeight="1" x14ac:dyDescent="0.25">
      <c r="A8" s="492"/>
      <c r="B8" s="490"/>
      <c r="C8" s="488"/>
      <c r="D8" s="488"/>
      <c r="E8" s="488"/>
      <c r="F8" s="488"/>
      <c r="G8" s="488"/>
      <c r="H8" s="488"/>
      <c r="I8" s="488"/>
      <c r="J8" s="488"/>
      <c r="K8" s="488"/>
    </row>
    <row r="9" spans="1:11" x14ac:dyDescent="0.25">
      <c r="A9" s="438" t="s">
        <v>124</v>
      </c>
      <c r="B9" s="41" t="s">
        <v>52</v>
      </c>
      <c r="C9" s="176">
        <v>2440</v>
      </c>
      <c r="D9" s="42">
        <v>2467</v>
      </c>
      <c r="E9" s="34">
        <v>869</v>
      </c>
      <c r="F9" s="34">
        <v>317</v>
      </c>
      <c r="G9" s="34">
        <v>72</v>
      </c>
      <c r="H9" s="34">
        <v>77</v>
      </c>
      <c r="I9" s="48">
        <f>SUM(D9:H9)</f>
        <v>3802</v>
      </c>
      <c r="J9" s="48">
        <f>I9+C9</f>
        <v>6242</v>
      </c>
      <c r="K9" s="47">
        <f>I9/J9*100</f>
        <v>60.909964754886261</v>
      </c>
    </row>
    <row r="10" spans="1:11" x14ac:dyDescent="0.25">
      <c r="A10" s="438"/>
      <c r="B10" s="30" t="s">
        <v>53</v>
      </c>
      <c r="C10" s="175">
        <v>8066</v>
      </c>
      <c r="D10" s="42">
        <v>5619</v>
      </c>
      <c r="E10" s="42">
        <v>2420</v>
      </c>
      <c r="F10" s="34">
        <v>799</v>
      </c>
      <c r="G10" s="34">
        <v>141</v>
      </c>
      <c r="H10" s="34">
        <v>234</v>
      </c>
      <c r="I10" s="39">
        <f t="shared" ref="I10:I73" si="0">SUM(D10:H10)</f>
        <v>9213</v>
      </c>
      <c r="J10" s="39">
        <f t="shared" ref="J10:J73" si="1">I10+C10</f>
        <v>17279</v>
      </c>
      <c r="K10" s="47">
        <f t="shared" ref="K10:K73" si="2">I10/J10*100</f>
        <v>53.319057815845824</v>
      </c>
    </row>
    <row r="11" spans="1:11" x14ac:dyDescent="0.25">
      <c r="A11" s="438"/>
      <c r="B11" s="30" t="s">
        <v>54</v>
      </c>
      <c r="C11" s="175">
        <v>6556</v>
      </c>
      <c r="D11" s="42">
        <v>5330</v>
      </c>
      <c r="E11" s="42">
        <v>2644</v>
      </c>
      <c r="F11" s="34">
        <v>834</v>
      </c>
      <c r="G11" s="34">
        <v>155</v>
      </c>
      <c r="H11" s="34">
        <v>244</v>
      </c>
      <c r="I11" s="39">
        <f t="shared" si="0"/>
        <v>9207</v>
      </c>
      <c r="J11" s="39">
        <f t="shared" si="1"/>
        <v>15763</v>
      </c>
      <c r="K11" s="47">
        <f t="shared" si="2"/>
        <v>58.4089323098395</v>
      </c>
    </row>
    <row r="12" spans="1:11" x14ac:dyDescent="0.25">
      <c r="A12" s="438"/>
      <c r="B12" s="30" t="s">
        <v>55</v>
      </c>
      <c r="C12" s="175">
        <v>4264</v>
      </c>
      <c r="D12" s="42">
        <v>3361</v>
      </c>
      <c r="E12" s="42">
        <v>1877</v>
      </c>
      <c r="F12" s="34">
        <v>619</v>
      </c>
      <c r="G12" s="34">
        <v>100</v>
      </c>
      <c r="H12" s="34">
        <v>163</v>
      </c>
      <c r="I12" s="39">
        <f t="shared" si="0"/>
        <v>6120</v>
      </c>
      <c r="J12" s="39">
        <f t="shared" si="1"/>
        <v>10384</v>
      </c>
      <c r="K12" s="47">
        <f t="shared" si="2"/>
        <v>58.936825885978429</v>
      </c>
    </row>
    <row r="13" spans="1:11" x14ac:dyDescent="0.25">
      <c r="A13" s="438"/>
      <c r="B13" s="30" t="s">
        <v>56</v>
      </c>
      <c r="C13" s="175">
        <v>7973</v>
      </c>
      <c r="D13" s="42">
        <v>1806</v>
      </c>
      <c r="E13" s="42">
        <v>1560</v>
      </c>
      <c r="F13" s="34">
        <v>425</v>
      </c>
      <c r="G13" s="34">
        <v>124</v>
      </c>
      <c r="H13" s="34">
        <v>175</v>
      </c>
      <c r="I13" s="39">
        <f t="shared" si="0"/>
        <v>4090</v>
      </c>
      <c r="J13" s="39">
        <f t="shared" si="1"/>
        <v>12063</v>
      </c>
      <c r="K13" s="47">
        <f t="shared" si="2"/>
        <v>33.905330349001076</v>
      </c>
    </row>
    <row r="14" spans="1:11" x14ac:dyDescent="0.25">
      <c r="A14" s="438"/>
      <c r="B14" s="30" t="s">
        <v>57</v>
      </c>
      <c r="C14" s="175">
        <v>3337</v>
      </c>
      <c r="D14" s="42">
        <v>1694</v>
      </c>
      <c r="E14" s="42">
        <v>1071</v>
      </c>
      <c r="F14" s="34">
        <v>283</v>
      </c>
      <c r="G14" s="34">
        <v>81</v>
      </c>
      <c r="H14" s="34">
        <v>126</v>
      </c>
      <c r="I14" s="39">
        <f t="shared" si="0"/>
        <v>3255</v>
      </c>
      <c r="J14" s="39">
        <f t="shared" si="1"/>
        <v>6592</v>
      </c>
      <c r="K14" s="47">
        <f t="shared" si="2"/>
        <v>49.378033980582522</v>
      </c>
    </row>
    <row r="15" spans="1:11" x14ac:dyDescent="0.25">
      <c r="A15" s="438" t="s">
        <v>125</v>
      </c>
      <c r="B15" s="30" t="s">
        <v>58</v>
      </c>
      <c r="C15" s="175">
        <v>2467</v>
      </c>
      <c r="D15" s="34">
        <v>800</v>
      </c>
      <c r="E15" s="34">
        <v>590</v>
      </c>
      <c r="F15" s="34">
        <v>136</v>
      </c>
      <c r="G15" s="34">
        <v>52</v>
      </c>
      <c r="H15" s="34">
        <v>94</v>
      </c>
      <c r="I15" s="39">
        <f t="shared" si="0"/>
        <v>1672</v>
      </c>
      <c r="J15" s="39">
        <f t="shared" si="1"/>
        <v>4139</v>
      </c>
      <c r="K15" s="47">
        <f t="shared" si="2"/>
        <v>40.396230973665141</v>
      </c>
    </row>
    <row r="16" spans="1:11" x14ac:dyDescent="0.25">
      <c r="A16" s="438"/>
      <c r="B16" s="30" t="s">
        <v>59</v>
      </c>
      <c r="C16" s="175">
        <v>2365</v>
      </c>
      <c r="D16" s="34">
        <v>758</v>
      </c>
      <c r="E16" s="34">
        <v>758</v>
      </c>
      <c r="F16" s="34">
        <v>188</v>
      </c>
      <c r="G16" s="34">
        <v>69</v>
      </c>
      <c r="H16" s="34">
        <v>107</v>
      </c>
      <c r="I16" s="39">
        <f t="shared" si="0"/>
        <v>1880</v>
      </c>
      <c r="J16" s="39">
        <f t="shared" si="1"/>
        <v>4245</v>
      </c>
      <c r="K16" s="47">
        <f t="shared" si="2"/>
        <v>44.287396937573611</v>
      </c>
    </row>
    <row r="17" spans="1:11" x14ac:dyDescent="0.25">
      <c r="A17" s="438"/>
      <c r="B17" s="30" t="s">
        <v>60</v>
      </c>
      <c r="C17" s="175">
        <v>2953</v>
      </c>
      <c r="D17" s="42">
        <v>1706</v>
      </c>
      <c r="E17" s="34">
        <v>736</v>
      </c>
      <c r="F17" s="34">
        <v>210</v>
      </c>
      <c r="G17" s="34">
        <v>59</v>
      </c>
      <c r="H17" s="34">
        <v>76</v>
      </c>
      <c r="I17" s="39">
        <f t="shared" si="0"/>
        <v>2787</v>
      </c>
      <c r="J17" s="39">
        <f t="shared" si="1"/>
        <v>5740</v>
      </c>
      <c r="K17" s="47">
        <f t="shared" si="2"/>
        <v>48.554006968641119</v>
      </c>
    </row>
    <row r="18" spans="1:11" x14ac:dyDescent="0.25">
      <c r="A18" s="438"/>
      <c r="B18" s="30" t="s">
        <v>61</v>
      </c>
      <c r="C18" s="175">
        <v>3470</v>
      </c>
      <c r="D18" s="34">
        <v>505</v>
      </c>
      <c r="E18" s="34">
        <v>447</v>
      </c>
      <c r="F18" s="34">
        <v>149</v>
      </c>
      <c r="G18" s="34">
        <v>50</v>
      </c>
      <c r="H18" s="34">
        <v>79</v>
      </c>
      <c r="I18" s="39">
        <f t="shared" si="0"/>
        <v>1230</v>
      </c>
      <c r="J18" s="39">
        <f t="shared" si="1"/>
        <v>4700</v>
      </c>
      <c r="K18" s="47">
        <f t="shared" si="2"/>
        <v>26.170212765957444</v>
      </c>
    </row>
    <row r="19" spans="1:11" x14ac:dyDescent="0.25">
      <c r="A19" s="438"/>
      <c r="B19" s="30" t="s">
        <v>62</v>
      </c>
      <c r="C19" s="175">
        <v>2302</v>
      </c>
      <c r="D19" s="42">
        <v>2086</v>
      </c>
      <c r="E19" s="34">
        <v>788</v>
      </c>
      <c r="F19" s="34">
        <v>265</v>
      </c>
      <c r="G19" s="34">
        <v>75</v>
      </c>
      <c r="H19" s="34">
        <v>86</v>
      </c>
      <c r="I19" s="39">
        <f t="shared" si="0"/>
        <v>3300</v>
      </c>
      <c r="J19" s="39">
        <f t="shared" si="1"/>
        <v>5602</v>
      </c>
      <c r="K19" s="47">
        <f t="shared" si="2"/>
        <v>58.907533023920031</v>
      </c>
    </row>
    <row r="20" spans="1:11" x14ac:dyDescent="0.25">
      <c r="A20" s="438"/>
      <c r="B20" s="30" t="s">
        <v>63</v>
      </c>
      <c r="C20" s="175">
        <v>2854</v>
      </c>
      <c r="D20" s="34">
        <v>400</v>
      </c>
      <c r="E20" s="34">
        <v>319</v>
      </c>
      <c r="F20" s="34">
        <v>84</v>
      </c>
      <c r="G20" s="34">
        <v>47</v>
      </c>
      <c r="H20" s="34">
        <v>48</v>
      </c>
      <c r="I20" s="39">
        <f t="shared" si="0"/>
        <v>898</v>
      </c>
      <c r="J20" s="39">
        <f t="shared" si="1"/>
        <v>3752</v>
      </c>
      <c r="K20" s="47">
        <f t="shared" si="2"/>
        <v>23.933901918976545</v>
      </c>
    </row>
    <row r="21" spans="1:11" x14ac:dyDescent="0.25">
      <c r="A21" s="438"/>
      <c r="B21" s="30" t="s">
        <v>64</v>
      </c>
      <c r="C21" s="174">
        <v>34</v>
      </c>
      <c r="D21" s="34">
        <v>11</v>
      </c>
      <c r="E21" s="34">
        <v>1</v>
      </c>
      <c r="F21" s="34"/>
      <c r="G21" s="34">
        <v>3</v>
      </c>
      <c r="H21" s="34"/>
      <c r="I21" s="39">
        <f t="shared" si="0"/>
        <v>15</v>
      </c>
      <c r="J21" s="39">
        <f t="shared" si="1"/>
        <v>49</v>
      </c>
      <c r="K21" s="47">
        <f t="shared" si="2"/>
        <v>30.612244897959183</v>
      </c>
    </row>
    <row r="22" spans="1:11" x14ac:dyDescent="0.25">
      <c r="A22" s="439" t="s">
        <v>126</v>
      </c>
      <c r="B22" s="30" t="s">
        <v>65</v>
      </c>
      <c r="C22" s="175">
        <v>6582</v>
      </c>
      <c r="D22" s="42">
        <v>1440</v>
      </c>
      <c r="E22" s="42">
        <v>1353</v>
      </c>
      <c r="F22" s="34">
        <v>403</v>
      </c>
      <c r="G22" s="34">
        <v>121</v>
      </c>
      <c r="H22" s="34">
        <v>181</v>
      </c>
      <c r="I22" s="39">
        <f t="shared" si="0"/>
        <v>3498</v>
      </c>
      <c r="J22" s="39">
        <f t="shared" si="1"/>
        <v>10080</v>
      </c>
      <c r="K22" s="47">
        <f t="shared" si="2"/>
        <v>34.702380952380949</v>
      </c>
    </row>
    <row r="23" spans="1:11" x14ac:dyDescent="0.25">
      <c r="A23" s="439"/>
      <c r="B23" s="30" t="s">
        <v>66</v>
      </c>
      <c r="C23" s="175">
        <v>3891</v>
      </c>
      <c r="D23" s="42">
        <v>1256</v>
      </c>
      <c r="E23" s="34">
        <v>951</v>
      </c>
      <c r="F23" s="34">
        <v>253</v>
      </c>
      <c r="G23" s="34">
        <v>92</v>
      </c>
      <c r="H23" s="34">
        <v>116</v>
      </c>
      <c r="I23" s="39">
        <f t="shared" si="0"/>
        <v>2668</v>
      </c>
      <c r="J23" s="39">
        <f t="shared" si="1"/>
        <v>6559</v>
      </c>
      <c r="K23" s="47">
        <f t="shared" si="2"/>
        <v>40.676932459216339</v>
      </c>
    </row>
    <row r="24" spans="1:11" x14ac:dyDescent="0.25">
      <c r="A24" s="439"/>
      <c r="B24" s="30" t="s">
        <v>67</v>
      </c>
      <c r="C24" s="175">
        <v>3988</v>
      </c>
      <c r="D24" s="34">
        <v>181</v>
      </c>
      <c r="E24" s="34">
        <v>358</v>
      </c>
      <c r="F24" s="34">
        <v>81</v>
      </c>
      <c r="G24" s="34">
        <v>59</v>
      </c>
      <c r="H24" s="34">
        <v>62</v>
      </c>
      <c r="I24" s="39">
        <f t="shared" si="0"/>
        <v>741</v>
      </c>
      <c r="J24" s="39">
        <f t="shared" si="1"/>
        <v>4729</v>
      </c>
      <c r="K24" s="47">
        <f t="shared" si="2"/>
        <v>15.669274688094733</v>
      </c>
    </row>
    <row r="25" spans="1:11" x14ac:dyDescent="0.25">
      <c r="A25" s="439"/>
      <c r="B25" s="30" t="s">
        <v>68</v>
      </c>
      <c r="C25" s="175">
        <v>4614</v>
      </c>
      <c r="D25" s="34">
        <v>994</v>
      </c>
      <c r="E25" s="34">
        <v>888</v>
      </c>
      <c r="F25" s="34">
        <v>245</v>
      </c>
      <c r="G25" s="34">
        <v>87</v>
      </c>
      <c r="H25" s="34">
        <v>125</v>
      </c>
      <c r="I25" s="39">
        <f t="shared" si="0"/>
        <v>2339</v>
      </c>
      <c r="J25" s="39">
        <f t="shared" si="1"/>
        <v>6953</v>
      </c>
      <c r="K25" s="47">
        <f t="shared" si="2"/>
        <v>33.640155328635124</v>
      </c>
    </row>
    <row r="26" spans="1:11" x14ac:dyDescent="0.25">
      <c r="A26" s="439"/>
      <c r="B26" s="30" t="s">
        <v>69</v>
      </c>
      <c r="C26" s="175">
        <v>2414</v>
      </c>
      <c r="D26" s="34">
        <v>148</v>
      </c>
      <c r="E26" s="34">
        <v>258</v>
      </c>
      <c r="F26" s="34">
        <v>91</v>
      </c>
      <c r="G26" s="34">
        <v>46</v>
      </c>
      <c r="H26" s="34">
        <v>53</v>
      </c>
      <c r="I26" s="39">
        <f t="shared" si="0"/>
        <v>596</v>
      </c>
      <c r="J26" s="39">
        <f t="shared" si="1"/>
        <v>3010</v>
      </c>
      <c r="K26" s="47">
        <f t="shared" si="2"/>
        <v>19.800664451827245</v>
      </c>
    </row>
    <row r="27" spans="1:11" x14ac:dyDescent="0.25">
      <c r="A27" s="439"/>
      <c r="B27" s="30" t="s">
        <v>70</v>
      </c>
      <c r="C27" s="175">
        <v>3403</v>
      </c>
      <c r="D27" s="34">
        <v>290</v>
      </c>
      <c r="E27" s="34">
        <v>474</v>
      </c>
      <c r="F27" s="34">
        <v>126</v>
      </c>
      <c r="G27" s="34">
        <v>60</v>
      </c>
      <c r="H27" s="34">
        <v>86</v>
      </c>
      <c r="I27" s="39">
        <f t="shared" si="0"/>
        <v>1036</v>
      </c>
      <c r="J27" s="39">
        <f t="shared" si="1"/>
        <v>4439</v>
      </c>
      <c r="K27" s="47">
        <f t="shared" si="2"/>
        <v>23.338589772471277</v>
      </c>
    </row>
    <row r="28" spans="1:11" x14ac:dyDescent="0.25">
      <c r="A28" s="439"/>
      <c r="B28" s="30" t="s">
        <v>71</v>
      </c>
      <c r="C28" s="175">
        <v>1805</v>
      </c>
      <c r="D28" s="34">
        <v>95</v>
      </c>
      <c r="E28" s="34">
        <v>177</v>
      </c>
      <c r="F28" s="34">
        <v>46</v>
      </c>
      <c r="G28" s="34">
        <v>25</v>
      </c>
      <c r="H28" s="34">
        <v>34</v>
      </c>
      <c r="I28" s="39">
        <f t="shared" si="0"/>
        <v>377</v>
      </c>
      <c r="J28" s="39">
        <f t="shared" si="1"/>
        <v>2182</v>
      </c>
      <c r="K28" s="47">
        <f t="shared" si="2"/>
        <v>17.277726856095327</v>
      </c>
    </row>
    <row r="29" spans="1:11" x14ac:dyDescent="0.25">
      <c r="A29" s="438" t="s">
        <v>127</v>
      </c>
      <c r="B29" s="30" t="s">
        <v>72</v>
      </c>
      <c r="C29" s="175">
        <v>5600</v>
      </c>
      <c r="D29" s="42">
        <v>2050</v>
      </c>
      <c r="E29" s="42">
        <v>1416</v>
      </c>
      <c r="F29" s="34">
        <v>314</v>
      </c>
      <c r="G29" s="34">
        <v>97</v>
      </c>
      <c r="H29" s="34">
        <v>152</v>
      </c>
      <c r="I29" s="39">
        <f t="shared" si="0"/>
        <v>4029</v>
      </c>
      <c r="J29" s="39">
        <f t="shared" si="1"/>
        <v>9629</v>
      </c>
      <c r="K29" s="47">
        <f t="shared" si="2"/>
        <v>41.842351230657385</v>
      </c>
    </row>
    <row r="30" spans="1:11" x14ac:dyDescent="0.25">
      <c r="A30" s="438"/>
      <c r="B30" s="30" t="s">
        <v>73</v>
      </c>
      <c r="C30" s="175">
        <v>2194</v>
      </c>
      <c r="D30" s="34">
        <v>561</v>
      </c>
      <c r="E30" s="34">
        <v>681</v>
      </c>
      <c r="F30" s="34">
        <v>150</v>
      </c>
      <c r="G30" s="34">
        <v>45</v>
      </c>
      <c r="H30" s="34">
        <v>26</v>
      </c>
      <c r="I30" s="39">
        <f t="shared" si="0"/>
        <v>1463</v>
      </c>
      <c r="J30" s="39">
        <f t="shared" si="1"/>
        <v>3657</v>
      </c>
      <c r="K30" s="47">
        <f t="shared" si="2"/>
        <v>40.005468963631394</v>
      </c>
    </row>
    <row r="31" spans="1:11" x14ac:dyDescent="0.25">
      <c r="A31" s="438"/>
      <c r="B31" s="30" t="s">
        <v>74</v>
      </c>
      <c r="C31" s="175">
        <v>2131</v>
      </c>
      <c r="D31" s="34">
        <v>845</v>
      </c>
      <c r="E31" s="34">
        <v>715</v>
      </c>
      <c r="F31" s="34">
        <v>155</v>
      </c>
      <c r="G31" s="34">
        <v>38</v>
      </c>
      <c r="H31" s="34">
        <v>65</v>
      </c>
      <c r="I31" s="39">
        <f t="shared" si="0"/>
        <v>1818</v>
      </c>
      <c r="J31" s="39">
        <f t="shared" si="1"/>
        <v>3949</v>
      </c>
      <c r="K31" s="47">
        <f t="shared" si="2"/>
        <v>46.036971385160804</v>
      </c>
    </row>
    <row r="32" spans="1:11" x14ac:dyDescent="0.25">
      <c r="A32" s="438"/>
      <c r="B32" s="30" t="s">
        <v>75</v>
      </c>
      <c r="C32" s="175">
        <v>2265</v>
      </c>
      <c r="D32" s="34">
        <v>166</v>
      </c>
      <c r="E32" s="34">
        <v>249</v>
      </c>
      <c r="F32" s="34">
        <v>34</v>
      </c>
      <c r="G32" s="34">
        <v>33</v>
      </c>
      <c r="H32" s="34">
        <v>42</v>
      </c>
      <c r="I32" s="39">
        <f t="shared" si="0"/>
        <v>524</v>
      </c>
      <c r="J32" s="39">
        <f t="shared" si="1"/>
        <v>2789</v>
      </c>
      <c r="K32" s="47">
        <f t="shared" si="2"/>
        <v>18.788096091789171</v>
      </c>
    </row>
    <row r="33" spans="1:11" x14ac:dyDescent="0.25">
      <c r="A33" s="438"/>
      <c r="B33" s="30" t="s">
        <v>76</v>
      </c>
      <c r="C33" s="174">
        <v>872</v>
      </c>
      <c r="D33" s="34">
        <v>42</v>
      </c>
      <c r="E33" s="34">
        <v>66</v>
      </c>
      <c r="F33" s="34">
        <v>12</v>
      </c>
      <c r="G33" s="34">
        <v>12</v>
      </c>
      <c r="H33" s="34">
        <v>12</v>
      </c>
      <c r="I33" s="39">
        <f t="shared" si="0"/>
        <v>144</v>
      </c>
      <c r="J33" s="39">
        <f t="shared" si="1"/>
        <v>1016</v>
      </c>
      <c r="K33" s="47">
        <f t="shared" si="2"/>
        <v>14.173228346456693</v>
      </c>
    </row>
    <row r="34" spans="1:11" x14ac:dyDescent="0.25">
      <c r="A34" s="438"/>
      <c r="B34" s="30" t="s">
        <v>77</v>
      </c>
      <c r="C34" s="174">
        <v>134</v>
      </c>
      <c r="D34" s="34">
        <v>25</v>
      </c>
      <c r="E34" s="34">
        <v>23</v>
      </c>
      <c r="F34" s="34">
        <v>2</v>
      </c>
      <c r="G34" s="34">
        <v>2</v>
      </c>
      <c r="H34" s="34">
        <v>6</v>
      </c>
      <c r="I34" s="39">
        <f t="shared" si="0"/>
        <v>58</v>
      </c>
      <c r="J34" s="39">
        <f t="shared" si="1"/>
        <v>192</v>
      </c>
      <c r="K34" s="47">
        <f t="shared" si="2"/>
        <v>30.208333333333332</v>
      </c>
    </row>
    <row r="35" spans="1:11" x14ac:dyDescent="0.25">
      <c r="A35" s="438"/>
      <c r="B35" s="30" t="s">
        <v>78</v>
      </c>
      <c r="C35" s="175">
        <v>2851</v>
      </c>
      <c r="D35" s="34">
        <v>466</v>
      </c>
      <c r="E35" s="34">
        <v>548</v>
      </c>
      <c r="F35" s="34">
        <v>104</v>
      </c>
      <c r="G35" s="34">
        <v>60</v>
      </c>
      <c r="H35" s="34">
        <v>87</v>
      </c>
      <c r="I35" s="39">
        <f t="shared" si="0"/>
        <v>1265</v>
      </c>
      <c r="J35" s="39">
        <f t="shared" si="1"/>
        <v>4116</v>
      </c>
      <c r="K35" s="47">
        <f t="shared" si="2"/>
        <v>30.733722060252671</v>
      </c>
    </row>
    <row r="36" spans="1:11" x14ac:dyDescent="0.25">
      <c r="A36" s="438"/>
      <c r="B36" s="30" t="s">
        <v>79</v>
      </c>
      <c r="C36" s="175">
        <v>2140</v>
      </c>
      <c r="D36" s="42">
        <v>1507</v>
      </c>
      <c r="E36" s="42">
        <v>1412</v>
      </c>
      <c r="F36" s="34">
        <v>264</v>
      </c>
      <c r="G36" s="34">
        <v>126</v>
      </c>
      <c r="H36" s="34">
        <v>163</v>
      </c>
      <c r="I36" s="39">
        <f t="shared" si="0"/>
        <v>3472</v>
      </c>
      <c r="J36" s="39">
        <f t="shared" si="1"/>
        <v>5612</v>
      </c>
      <c r="K36" s="47">
        <f t="shared" si="2"/>
        <v>61.867426942266569</v>
      </c>
    </row>
    <row r="37" spans="1:11" x14ac:dyDescent="0.25">
      <c r="A37" s="438"/>
      <c r="B37" s="30" t="s">
        <v>80</v>
      </c>
      <c r="C37" s="174">
        <v>448</v>
      </c>
      <c r="D37" s="34">
        <v>35</v>
      </c>
      <c r="E37" s="34">
        <v>54</v>
      </c>
      <c r="F37" s="34">
        <v>9</v>
      </c>
      <c r="G37" s="34">
        <v>10</v>
      </c>
      <c r="H37" s="34">
        <v>9</v>
      </c>
      <c r="I37" s="39">
        <f t="shared" si="0"/>
        <v>117</v>
      </c>
      <c r="J37" s="39">
        <f t="shared" si="1"/>
        <v>565</v>
      </c>
      <c r="K37" s="47">
        <f t="shared" si="2"/>
        <v>20.707964601769913</v>
      </c>
    </row>
    <row r="38" spans="1:11" x14ac:dyDescent="0.25">
      <c r="A38" s="438" t="s">
        <v>128</v>
      </c>
      <c r="B38" s="30" t="s">
        <v>81</v>
      </c>
      <c r="C38" s="175">
        <v>5487</v>
      </c>
      <c r="D38" s="34">
        <v>507</v>
      </c>
      <c r="E38" s="34">
        <v>468</v>
      </c>
      <c r="F38" s="34">
        <v>59</v>
      </c>
      <c r="G38" s="34">
        <v>65</v>
      </c>
      <c r="H38" s="34">
        <v>71</v>
      </c>
      <c r="I38" s="39">
        <f t="shared" si="0"/>
        <v>1170</v>
      </c>
      <c r="J38" s="39">
        <f t="shared" si="1"/>
        <v>6657</v>
      </c>
      <c r="K38" s="47">
        <f t="shared" si="2"/>
        <v>17.57548445245606</v>
      </c>
    </row>
    <row r="39" spans="1:11" x14ac:dyDescent="0.25">
      <c r="A39" s="438"/>
      <c r="B39" s="30" t="s">
        <v>82</v>
      </c>
      <c r="C39" s="175">
        <v>1529</v>
      </c>
      <c r="D39" s="34">
        <v>76</v>
      </c>
      <c r="E39" s="34">
        <v>121</v>
      </c>
      <c r="F39" s="34">
        <v>23</v>
      </c>
      <c r="G39" s="34">
        <v>15</v>
      </c>
      <c r="H39" s="34">
        <v>29</v>
      </c>
      <c r="I39" s="39">
        <f t="shared" si="0"/>
        <v>264</v>
      </c>
      <c r="J39" s="39">
        <f t="shared" si="1"/>
        <v>1793</v>
      </c>
      <c r="K39" s="47">
        <f t="shared" si="2"/>
        <v>14.723926380368098</v>
      </c>
    </row>
    <row r="40" spans="1:11" x14ac:dyDescent="0.25">
      <c r="A40" s="438"/>
      <c r="B40" s="30" t="s">
        <v>83</v>
      </c>
      <c r="C40" s="175">
        <v>3024</v>
      </c>
      <c r="D40" s="34">
        <v>332</v>
      </c>
      <c r="E40" s="34">
        <v>370</v>
      </c>
      <c r="F40" s="34">
        <v>67</v>
      </c>
      <c r="G40" s="34">
        <v>37</v>
      </c>
      <c r="H40" s="34">
        <v>40</v>
      </c>
      <c r="I40" s="39">
        <f t="shared" si="0"/>
        <v>846</v>
      </c>
      <c r="J40" s="39">
        <f t="shared" si="1"/>
        <v>3870</v>
      </c>
      <c r="K40" s="47">
        <f t="shared" si="2"/>
        <v>21.86046511627907</v>
      </c>
    </row>
    <row r="41" spans="1:11" x14ac:dyDescent="0.25">
      <c r="A41" s="438"/>
      <c r="B41" s="30" t="s">
        <v>84</v>
      </c>
      <c r="C41" s="175">
        <v>2594</v>
      </c>
      <c r="D41" s="34">
        <v>661</v>
      </c>
      <c r="E41" s="34">
        <v>502</v>
      </c>
      <c r="F41" s="34">
        <v>84</v>
      </c>
      <c r="G41" s="34">
        <v>35</v>
      </c>
      <c r="H41" s="34">
        <v>84</v>
      </c>
      <c r="I41" s="39">
        <f t="shared" si="0"/>
        <v>1366</v>
      </c>
      <c r="J41" s="39">
        <f t="shared" si="1"/>
        <v>3960</v>
      </c>
      <c r="K41" s="47">
        <f t="shared" si="2"/>
        <v>34.494949494949495</v>
      </c>
    </row>
    <row r="42" spans="1:11" x14ac:dyDescent="0.25">
      <c r="A42" s="438"/>
      <c r="B42" s="30" t="s">
        <v>85</v>
      </c>
      <c r="C42" s="175">
        <v>1738</v>
      </c>
      <c r="D42" s="34">
        <v>121</v>
      </c>
      <c r="E42" s="34">
        <v>165</v>
      </c>
      <c r="F42" s="34">
        <v>20</v>
      </c>
      <c r="G42" s="34">
        <v>21</v>
      </c>
      <c r="H42" s="34">
        <v>22</v>
      </c>
      <c r="I42" s="39">
        <f t="shared" si="0"/>
        <v>349</v>
      </c>
      <c r="J42" s="39">
        <f t="shared" si="1"/>
        <v>2087</v>
      </c>
      <c r="K42" s="47">
        <f t="shared" si="2"/>
        <v>16.722568279827506</v>
      </c>
    </row>
    <row r="43" spans="1:11" x14ac:dyDescent="0.25">
      <c r="A43" s="438"/>
      <c r="B43" s="30" t="s">
        <v>86</v>
      </c>
      <c r="C43" s="175">
        <v>1798</v>
      </c>
      <c r="D43" s="34">
        <v>64</v>
      </c>
      <c r="E43" s="34">
        <v>137</v>
      </c>
      <c r="F43" s="34">
        <v>22</v>
      </c>
      <c r="G43" s="34">
        <v>21</v>
      </c>
      <c r="H43" s="34">
        <v>24</v>
      </c>
      <c r="I43" s="39">
        <f t="shared" si="0"/>
        <v>268</v>
      </c>
      <c r="J43" s="39">
        <f t="shared" si="1"/>
        <v>2066</v>
      </c>
      <c r="K43" s="47">
        <f t="shared" si="2"/>
        <v>12.971926427879962</v>
      </c>
    </row>
    <row r="44" spans="1:11" x14ac:dyDescent="0.25">
      <c r="A44" s="438"/>
      <c r="B44" s="30" t="s">
        <v>87</v>
      </c>
      <c r="C44" s="174">
        <v>400</v>
      </c>
      <c r="D44" s="34">
        <v>35</v>
      </c>
      <c r="E44" s="34">
        <v>35</v>
      </c>
      <c r="F44" s="34">
        <v>7</v>
      </c>
      <c r="G44" s="34">
        <v>7</v>
      </c>
      <c r="H44" s="34">
        <v>4</v>
      </c>
      <c r="I44" s="39">
        <f t="shared" si="0"/>
        <v>88</v>
      </c>
      <c r="J44" s="39">
        <f t="shared" si="1"/>
        <v>488</v>
      </c>
      <c r="K44" s="47">
        <f t="shared" si="2"/>
        <v>18.032786885245901</v>
      </c>
    </row>
    <row r="45" spans="1:11" x14ac:dyDescent="0.25">
      <c r="A45" s="438" t="s">
        <v>129</v>
      </c>
      <c r="B45" s="30" t="s">
        <v>88</v>
      </c>
      <c r="C45" s="175">
        <v>1495</v>
      </c>
      <c r="D45" s="42">
        <v>2466</v>
      </c>
      <c r="E45" s="42">
        <v>1030</v>
      </c>
      <c r="F45" s="34">
        <v>213</v>
      </c>
      <c r="G45" s="34">
        <v>76</v>
      </c>
      <c r="H45" s="34">
        <v>97</v>
      </c>
      <c r="I45" s="39">
        <f t="shared" si="0"/>
        <v>3882</v>
      </c>
      <c r="J45" s="39">
        <f t="shared" si="1"/>
        <v>5377</v>
      </c>
      <c r="K45" s="47">
        <f t="shared" si="2"/>
        <v>72.196392040171105</v>
      </c>
    </row>
    <row r="46" spans="1:11" x14ac:dyDescent="0.25">
      <c r="A46" s="438"/>
      <c r="B46" s="30" t="s">
        <v>89</v>
      </c>
      <c r="C46" s="175">
        <v>2944</v>
      </c>
      <c r="D46" s="42">
        <v>3635</v>
      </c>
      <c r="E46" s="42">
        <v>1364</v>
      </c>
      <c r="F46" s="34">
        <v>332</v>
      </c>
      <c r="G46" s="34">
        <v>117</v>
      </c>
      <c r="H46" s="34">
        <v>127</v>
      </c>
      <c r="I46" s="39">
        <f t="shared" si="0"/>
        <v>5575</v>
      </c>
      <c r="J46" s="39">
        <f t="shared" si="1"/>
        <v>8519</v>
      </c>
      <c r="K46" s="47">
        <f t="shared" si="2"/>
        <v>65.441953280901515</v>
      </c>
    </row>
    <row r="47" spans="1:11" x14ac:dyDescent="0.25">
      <c r="A47" s="438"/>
      <c r="B47" s="30" t="s">
        <v>90</v>
      </c>
      <c r="C47" s="175">
        <v>2616</v>
      </c>
      <c r="D47" s="42">
        <v>1158</v>
      </c>
      <c r="E47" s="34">
        <v>571</v>
      </c>
      <c r="F47" s="34">
        <v>145</v>
      </c>
      <c r="G47" s="34">
        <v>50</v>
      </c>
      <c r="H47" s="34">
        <v>77</v>
      </c>
      <c r="I47" s="39">
        <f t="shared" si="0"/>
        <v>2001</v>
      </c>
      <c r="J47" s="39">
        <f t="shared" si="1"/>
        <v>4617</v>
      </c>
      <c r="K47" s="47">
        <f t="shared" si="2"/>
        <v>43.339831059129303</v>
      </c>
    </row>
    <row r="48" spans="1:11" x14ac:dyDescent="0.25">
      <c r="A48" s="438"/>
      <c r="B48" s="30" t="s">
        <v>91</v>
      </c>
      <c r="C48" s="175">
        <v>1890</v>
      </c>
      <c r="D48" s="34">
        <v>444</v>
      </c>
      <c r="E48" s="34">
        <v>435</v>
      </c>
      <c r="F48" s="34">
        <v>91</v>
      </c>
      <c r="G48" s="34">
        <v>45</v>
      </c>
      <c r="H48" s="34">
        <v>49</v>
      </c>
      <c r="I48" s="39">
        <f t="shared" si="0"/>
        <v>1064</v>
      </c>
      <c r="J48" s="39">
        <f t="shared" si="1"/>
        <v>2954</v>
      </c>
      <c r="K48" s="47">
        <f t="shared" si="2"/>
        <v>36.018957345971565</v>
      </c>
    </row>
    <row r="49" spans="1:11" x14ac:dyDescent="0.25">
      <c r="A49" s="438"/>
      <c r="B49" s="30" t="s">
        <v>92</v>
      </c>
      <c r="C49" s="175">
        <v>4869</v>
      </c>
      <c r="D49" s="42">
        <v>3210</v>
      </c>
      <c r="E49" s="42">
        <v>1477</v>
      </c>
      <c r="F49" s="34">
        <v>370</v>
      </c>
      <c r="G49" s="34">
        <v>94</v>
      </c>
      <c r="H49" s="34">
        <v>168</v>
      </c>
      <c r="I49" s="39">
        <f t="shared" si="0"/>
        <v>5319</v>
      </c>
      <c r="J49" s="39">
        <f t="shared" si="1"/>
        <v>10188</v>
      </c>
      <c r="K49" s="47">
        <f t="shared" si="2"/>
        <v>52.208480565371026</v>
      </c>
    </row>
    <row r="50" spans="1:11" x14ac:dyDescent="0.25">
      <c r="A50" s="438"/>
      <c r="B50" s="30" t="s">
        <v>93</v>
      </c>
      <c r="C50" s="175">
        <v>5114</v>
      </c>
      <c r="D50" s="42">
        <v>3027</v>
      </c>
      <c r="E50" s="42">
        <v>1831</v>
      </c>
      <c r="F50" s="34">
        <v>527</v>
      </c>
      <c r="G50" s="34">
        <v>111</v>
      </c>
      <c r="H50" s="34">
        <v>234</v>
      </c>
      <c r="I50" s="39">
        <f t="shared" si="0"/>
        <v>5730</v>
      </c>
      <c r="J50" s="39">
        <f t="shared" si="1"/>
        <v>10844</v>
      </c>
      <c r="K50" s="47">
        <f t="shared" si="2"/>
        <v>52.840280339358173</v>
      </c>
    </row>
    <row r="51" spans="1:11" x14ac:dyDescent="0.25">
      <c r="A51" s="438"/>
      <c r="B51" s="30" t="s">
        <v>94</v>
      </c>
      <c r="C51" s="175">
        <v>2709</v>
      </c>
      <c r="D51" s="34">
        <v>393</v>
      </c>
      <c r="E51" s="34">
        <v>607</v>
      </c>
      <c r="F51" s="34">
        <v>90</v>
      </c>
      <c r="G51" s="34">
        <v>51</v>
      </c>
      <c r="H51" s="34">
        <v>64</v>
      </c>
      <c r="I51" s="39">
        <f t="shared" si="0"/>
        <v>1205</v>
      </c>
      <c r="J51" s="39">
        <f t="shared" si="1"/>
        <v>3914</v>
      </c>
      <c r="K51" s="47">
        <f t="shared" si="2"/>
        <v>30.786918753193664</v>
      </c>
    </row>
    <row r="52" spans="1:11" x14ac:dyDescent="0.25">
      <c r="A52" s="438"/>
      <c r="B52" s="30" t="s">
        <v>95</v>
      </c>
      <c r="C52" s="175">
        <v>5479</v>
      </c>
      <c r="D52" s="42">
        <v>1843</v>
      </c>
      <c r="E52" s="42">
        <v>1148</v>
      </c>
      <c r="F52" s="34">
        <v>263</v>
      </c>
      <c r="G52" s="34">
        <v>122</v>
      </c>
      <c r="H52" s="34">
        <v>132</v>
      </c>
      <c r="I52" s="39">
        <f t="shared" si="0"/>
        <v>3508</v>
      </c>
      <c r="J52" s="39">
        <f t="shared" si="1"/>
        <v>8987</v>
      </c>
      <c r="K52" s="47">
        <f t="shared" si="2"/>
        <v>39.034160453989095</v>
      </c>
    </row>
    <row r="53" spans="1:11" x14ac:dyDescent="0.25">
      <c r="A53" s="438"/>
      <c r="B53" s="30" t="s">
        <v>96</v>
      </c>
      <c r="C53" s="175">
        <v>1468</v>
      </c>
      <c r="D53" s="34">
        <v>648</v>
      </c>
      <c r="E53" s="34">
        <v>311</v>
      </c>
      <c r="F53" s="34">
        <v>103</v>
      </c>
      <c r="G53" s="34">
        <v>20</v>
      </c>
      <c r="H53" s="34">
        <v>44</v>
      </c>
      <c r="I53" s="39">
        <f t="shared" si="0"/>
        <v>1126</v>
      </c>
      <c r="J53" s="39">
        <f t="shared" si="1"/>
        <v>2594</v>
      </c>
      <c r="K53" s="47">
        <f t="shared" si="2"/>
        <v>43.407864302235929</v>
      </c>
    </row>
    <row r="54" spans="1:11" x14ac:dyDescent="0.25">
      <c r="A54" s="438"/>
      <c r="B54" s="30" t="s">
        <v>97</v>
      </c>
      <c r="C54" s="175">
        <v>3578</v>
      </c>
      <c r="D54" s="34">
        <v>256</v>
      </c>
      <c r="E54" s="34">
        <v>506</v>
      </c>
      <c r="F54" s="34">
        <v>135</v>
      </c>
      <c r="G54" s="34">
        <v>64</v>
      </c>
      <c r="H54" s="34">
        <v>104</v>
      </c>
      <c r="I54" s="39">
        <f t="shared" si="0"/>
        <v>1065</v>
      </c>
      <c r="J54" s="39">
        <f t="shared" si="1"/>
        <v>4643</v>
      </c>
      <c r="K54" s="47">
        <f t="shared" si="2"/>
        <v>22.937755761361188</v>
      </c>
    </row>
    <row r="55" spans="1:11" x14ac:dyDescent="0.25">
      <c r="A55" s="438" t="s">
        <v>130</v>
      </c>
      <c r="B55" s="30" t="s">
        <v>98</v>
      </c>
      <c r="C55" s="175">
        <v>4930</v>
      </c>
      <c r="D55" s="42">
        <v>7519</v>
      </c>
      <c r="E55" s="42">
        <v>2693</v>
      </c>
      <c r="F55" s="34">
        <v>658</v>
      </c>
      <c r="G55" s="34">
        <v>178</v>
      </c>
      <c r="H55" s="34">
        <v>372</v>
      </c>
      <c r="I55" s="39">
        <f t="shared" si="0"/>
        <v>11420</v>
      </c>
      <c r="J55" s="39">
        <f t="shared" si="1"/>
        <v>16350</v>
      </c>
      <c r="K55" s="47">
        <f t="shared" si="2"/>
        <v>69.847094801223236</v>
      </c>
    </row>
    <row r="56" spans="1:11" x14ac:dyDescent="0.25">
      <c r="A56" s="438"/>
      <c r="B56" s="30" t="s">
        <v>99</v>
      </c>
      <c r="C56" s="175">
        <v>4639</v>
      </c>
      <c r="D56" s="42">
        <v>3885</v>
      </c>
      <c r="E56" s="42">
        <v>1341</v>
      </c>
      <c r="F56" s="34">
        <v>341</v>
      </c>
      <c r="G56" s="34">
        <v>81</v>
      </c>
      <c r="H56" s="34">
        <v>155</v>
      </c>
      <c r="I56" s="39">
        <f t="shared" si="0"/>
        <v>5803</v>
      </c>
      <c r="J56" s="39">
        <f t="shared" si="1"/>
        <v>10442</v>
      </c>
      <c r="K56" s="47">
        <f t="shared" si="2"/>
        <v>55.573644895613874</v>
      </c>
    </row>
    <row r="57" spans="1:11" x14ac:dyDescent="0.25">
      <c r="A57" s="438"/>
      <c r="B57" s="30" t="s">
        <v>100</v>
      </c>
      <c r="C57" s="175">
        <v>3127</v>
      </c>
      <c r="D57" s="42">
        <v>1793</v>
      </c>
      <c r="E57" s="34">
        <v>980</v>
      </c>
      <c r="F57" s="34">
        <v>225</v>
      </c>
      <c r="G57" s="34">
        <v>75</v>
      </c>
      <c r="H57" s="34">
        <v>119</v>
      </c>
      <c r="I57" s="39">
        <f t="shared" si="0"/>
        <v>3192</v>
      </c>
      <c r="J57" s="39">
        <f t="shared" si="1"/>
        <v>6319</v>
      </c>
      <c r="K57" s="47">
        <f t="shared" si="2"/>
        <v>50.514321886374425</v>
      </c>
    </row>
    <row r="58" spans="1:11" x14ac:dyDescent="0.25">
      <c r="A58" s="438"/>
      <c r="B58" s="30" t="s">
        <v>101</v>
      </c>
      <c r="C58" s="175">
        <v>3274</v>
      </c>
      <c r="D58" s="34">
        <v>908</v>
      </c>
      <c r="E58" s="34">
        <v>821</v>
      </c>
      <c r="F58" s="34">
        <v>152</v>
      </c>
      <c r="G58" s="34">
        <v>80</v>
      </c>
      <c r="H58" s="34">
        <v>116</v>
      </c>
      <c r="I58" s="39">
        <f t="shared" si="0"/>
        <v>2077</v>
      </c>
      <c r="J58" s="39">
        <f t="shared" si="1"/>
        <v>5351</v>
      </c>
      <c r="K58" s="47">
        <f t="shared" si="2"/>
        <v>38.815174733694633</v>
      </c>
    </row>
    <row r="59" spans="1:11" x14ac:dyDescent="0.25">
      <c r="A59" s="438"/>
      <c r="B59" s="30" t="s">
        <v>102</v>
      </c>
      <c r="C59" s="175">
        <v>4522</v>
      </c>
      <c r="D59" s="42">
        <v>1392</v>
      </c>
      <c r="E59" s="42">
        <v>1461</v>
      </c>
      <c r="F59" s="34">
        <v>216</v>
      </c>
      <c r="G59" s="34">
        <v>130</v>
      </c>
      <c r="H59" s="34">
        <v>145</v>
      </c>
      <c r="I59" s="39">
        <f t="shared" si="0"/>
        <v>3344</v>
      </c>
      <c r="J59" s="39">
        <f t="shared" si="1"/>
        <v>7866</v>
      </c>
      <c r="K59" s="47">
        <f t="shared" si="2"/>
        <v>42.512077294685987</v>
      </c>
    </row>
    <row r="60" spans="1:11" x14ac:dyDescent="0.25">
      <c r="A60" s="438" t="s">
        <v>131</v>
      </c>
      <c r="B60" s="30" t="s">
        <v>103</v>
      </c>
      <c r="C60" s="175">
        <v>6743</v>
      </c>
      <c r="D60" s="42">
        <v>4234</v>
      </c>
      <c r="E60" s="42">
        <v>1690</v>
      </c>
      <c r="F60" s="34">
        <v>380</v>
      </c>
      <c r="G60" s="34">
        <v>140</v>
      </c>
      <c r="H60" s="34">
        <v>230</v>
      </c>
      <c r="I60" s="39">
        <f t="shared" si="0"/>
        <v>6674</v>
      </c>
      <c r="J60" s="39">
        <f t="shared" si="1"/>
        <v>13417</v>
      </c>
      <c r="K60" s="47">
        <f t="shared" si="2"/>
        <v>49.742863531340838</v>
      </c>
    </row>
    <row r="61" spans="1:11" x14ac:dyDescent="0.25">
      <c r="A61" s="438"/>
      <c r="B61" s="30" t="s">
        <v>104</v>
      </c>
      <c r="C61" s="175">
        <v>4315</v>
      </c>
      <c r="D61" s="42">
        <v>1975</v>
      </c>
      <c r="E61" s="34">
        <v>990</v>
      </c>
      <c r="F61" s="34">
        <v>242</v>
      </c>
      <c r="G61" s="34">
        <v>78</v>
      </c>
      <c r="H61" s="34">
        <v>120</v>
      </c>
      <c r="I61" s="39">
        <f t="shared" si="0"/>
        <v>3405</v>
      </c>
      <c r="J61" s="39">
        <f t="shared" si="1"/>
        <v>7720</v>
      </c>
      <c r="K61" s="47">
        <f t="shared" si="2"/>
        <v>44.106217616580309</v>
      </c>
    </row>
    <row r="62" spans="1:11" x14ac:dyDescent="0.25">
      <c r="A62" s="438"/>
      <c r="B62" s="30" t="s">
        <v>105</v>
      </c>
      <c r="C62" s="174">
        <v>927</v>
      </c>
      <c r="D62" s="34">
        <v>102</v>
      </c>
      <c r="E62" s="34">
        <v>204</v>
      </c>
      <c r="F62" s="34">
        <v>49</v>
      </c>
      <c r="G62" s="34">
        <v>16</v>
      </c>
      <c r="H62" s="34">
        <v>24</v>
      </c>
      <c r="I62" s="39">
        <f t="shared" si="0"/>
        <v>395</v>
      </c>
      <c r="J62" s="39">
        <f t="shared" si="1"/>
        <v>1322</v>
      </c>
      <c r="K62" s="47">
        <f t="shared" si="2"/>
        <v>29.878971255673221</v>
      </c>
    </row>
    <row r="63" spans="1:11" x14ac:dyDescent="0.25">
      <c r="A63" s="439" t="s">
        <v>133</v>
      </c>
      <c r="B63" s="30" t="s">
        <v>106</v>
      </c>
      <c r="C63" s="175">
        <v>2885</v>
      </c>
      <c r="D63" s="34">
        <v>907</v>
      </c>
      <c r="E63" s="34">
        <v>581</v>
      </c>
      <c r="F63" s="34">
        <v>106</v>
      </c>
      <c r="G63" s="34">
        <v>44</v>
      </c>
      <c r="H63" s="34">
        <v>72</v>
      </c>
      <c r="I63" s="39">
        <f t="shared" si="0"/>
        <v>1710</v>
      </c>
      <c r="J63" s="39">
        <f t="shared" si="1"/>
        <v>4595</v>
      </c>
      <c r="K63" s="47">
        <f t="shared" si="2"/>
        <v>37.214363438520131</v>
      </c>
    </row>
    <row r="64" spans="1:11" x14ac:dyDescent="0.25">
      <c r="A64" s="439"/>
      <c r="B64" s="30" t="s">
        <v>107</v>
      </c>
      <c r="C64" s="175">
        <v>1879</v>
      </c>
      <c r="D64" s="42">
        <v>1253</v>
      </c>
      <c r="E64" s="34">
        <v>549</v>
      </c>
      <c r="F64" s="34">
        <v>150</v>
      </c>
      <c r="G64" s="34">
        <v>65</v>
      </c>
      <c r="H64" s="34">
        <v>72</v>
      </c>
      <c r="I64" s="39">
        <f t="shared" si="0"/>
        <v>2089</v>
      </c>
      <c r="J64" s="39">
        <f t="shared" si="1"/>
        <v>3968</v>
      </c>
      <c r="K64" s="47">
        <f t="shared" si="2"/>
        <v>52.646169354838712</v>
      </c>
    </row>
    <row r="65" spans="1:11" x14ac:dyDescent="0.25">
      <c r="A65" s="439"/>
      <c r="B65" s="30" t="s">
        <v>108</v>
      </c>
      <c r="C65" s="175">
        <v>1014</v>
      </c>
      <c r="D65" s="34">
        <v>516</v>
      </c>
      <c r="E65" s="34">
        <v>311</v>
      </c>
      <c r="F65" s="34">
        <v>66</v>
      </c>
      <c r="G65" s="34">
        <v>27</v>
      </c>
      <c r="H65" s="34">
        <v>38</v>
      </c>
      <c r="I65" s="39">
        <f t="shared" si="0"/>
        <v>958</v>
      </c>
      <c r="J65" s="39">
        <f t="shared" si="1"/>
        <v>1972</v>
      </c>
      <c r="K65" s="47">
        <f t="shared" si="2"/>
        <v>48.580121703853955</v>
      </c>
    </row>
    <row r="66" spans="1:11" x14ac:dyDescent="0.25">
      <c r="A66" s="439"/>
      <c r="B66" s="30" t="s">
        <v>109</v>
      </c>
      <c r="C66" s="175">
        <v>1285</v>
      </c>
      <c r="D66" s="42">
        <v>1003</v>
      </c>
      <c r="E66" s="34">
        <v>842</v>
      </c>
      <c r="F66" s="34">
        <v>179</v>
      </c>
      <c r="G66" s="34">
        <v>60</v>
      </c>
      <c r="H66" s="34">
        <v>135</v>
      </c>
      <c r="I66" s="39">
        <f t="shared" si="0"/>
        <v>2219</v>
      </c>
      <c r="J66" s="39">
        <f t="shared" si="1"/>
        <v>3504</v>
      </c>
      <c r="K66" s="47">
        <f t="shared" si="2"/>
        <v>63.327625570776256</v>
      </c>
    </row>
    <row r="67" spans="1:11" x14ac:dyDescent="0.25">
      <c r="A67" s="439"/>
      <c r="B67" s="30" t="s">
        <v>110</v>
      </c>
      <c r="C67" s="174">
        <v>857</v>
      </c>
      <c r="D67" s="34">
        <v>380</v>
      </c>
      <c r="E67" s="34">
        <v>405</v>
      </c>
      <c r="F67" s="34">
        <v>65</v>
      </c>
      <c r="G67" s="34">
        <v>40</v>
      </c>
      <c r="H67" s="34">
        <v>58</v>
      </c>
      <c r="I67" s="39">
        <f t="shared" si="0"/>
        <v>948</v>
      </c>
      <c r="J67" s="39">
        <f t="shared" si="1"/>
        <v>1805</v>
      </c>
      <c r="K67" s="47">
        <f t="shared" si="2"/>
        <v>52.520775623268698</v>
      </c>
    </row>
    <row r="68" spans="1:11" x14ac:dyDescent="0.25">
      <c r="A68" s="439"/>
      <c r="B68" s="30" t="s">
        <v>111</v>
      </c>
      <c r="C68" s="175">
        <v>1317</v>
      </c>
      <c r="D68" s="34">
        <v>509</v>
      </c>
      <c r="E68" s="34">
        <v>346</v>
      </c>
      <c r="F68" s="34">
        <v>101</v>
      </c>
      <c r="G68" s="34">
        <v>22</v>
      </c>
      <c r="H68" s="34">
        <v>66</v>
      </c>
      <c r="I68" s="39">
        <f t="shared" si="0"/>
        <v>1044</v>
      </c>
      <c r="J68" s="39">
        <f t="shared" si="1"/>
        <v>2361</v>
      </c>
      <c r="K68" s="47">
        <f t="shared" si="2"/>
        <v>44.218551461245234</v>
      </c>
    </row>
    <row r="69" spans="1:11" x14ac:dyDescent="0.25">
      <c r="A69" s="439"/>
      <c r="B69" s="30" t="s">
        <v>112</v>
      </c>
      <c r="C69" s="175">
        <v>1844</v>
      </c>
      <c r="D69" s="34">
        <v>198</v>
      </c>
      <c r="E69" s="34">
        <v>241</v>
      </c>
      <c r="F69" s="34">
        <v>49</v>
      </c>
      <c r="G69" s="34">
        <v>24</v>
      </c>
      <c r="H69" s="34">
        <v>33</v>
      </c>
      <c r="I69" s="39">
        <f t="shared" si="0"/>
        <v>545</v>
      </c>
      <c r="J69" s="39">
        <f t="shared" si="1"/>
        <v>2389</v>
      </c>
      <c r="K69" s="47">
        <f t="shared" si="2"/>
        <v>22.812892423608204</v>
      </c>
    </row>
    <row r="70" spans="1:11" x14ac:dyDescent="0.25">
      <c r="A70" s="439"/>
      <c r="B70" s="30" t="s">
        <v>113</v>
      </c>
      <c r="C70" s="175">
        <v>2522</v>
      </c>
      <c r="D70" s="34">
        <v>94</v>
      </c>
      <c r="E70" s="34">
        <v>199</v>
      </c>
      <c r="F70" s="34">
        <v>24</v>
      </c>
      <c r="G70" s="34">
        <v>33</v>
      </c>
      <c r="H70" s="34">
        <v>29</v>
      </c>
      <c r="I70" s="39">
        <f t="shared" si="0"/>
        <v>379</v>
      </c>
      <c r="J70" s="39">
        <f t="shared" si="1"/>
        <v>2901</v>
      </c>
      <c r="K70" s="47">
        <f t="shared" si="2"/>
        <v>13.064460530851429</v>
      </c>
    </row>
    <row r="71" spans="1:11" x14ac:dyDescent="0.25">
      <c r="A71" s="439"/>
      <c r="B71" s="30" t="s">
        <v>114</v>
      </c>
      <c r="C71" s="175">
        <v>1785</v>
      </c>
      <c r="D71" s="34">
        <v>112</v>
      </c>
      <c r="E71" s="34">
        <v>156</v>
      </c>
      <c r="F71" s="34">
        <v>17</v>
      </c>
      <c r="G71" s="34">
        <v>22</v>
      </c>
      <c r="H71" s="34">
        <v>21</v>
      </c>
      <c r="I71" s="39">
        <f t="shared" si="0"/>
        <v>328</v>
      </c>
      <c r="J71" s="39">
        <f t="shared" si="1"/>
        <v>2113</v>
      </c>
      <c r="K71" s="47">
        <f t="shared" si="2"/>
        <v>15.522953147184099</v>
      </c>
    </row>
    <row r="72" spans="1:11" x14ac:dyDescent="0.25">
      <c r="A72" s="438" t="s">
        <v>132</v>
      </c>
      <c r="B72" s="30" t="s">
        <v>115</v>
      </c>
      <c r="C72" s="175">
        <v>6150</v>
      </c>
      <c r="D72" s="34">
        <v>582</v>
      </c>
      <c r="E72" s="34">
        <v>694</v>
      </c>
      <c r="F72" s="34">
        <v>77</v>
      </c>
      <c r="G72" s="34">
        <v>79</v>
      </c>
      <c r="H72" s="34">
        <v>66</v>
      </c>
      <c r="I72" s="39">
        <f t="shared" si="0"/>
        <v>1498</v>
      </c>
      <c r="J72" s="39">
        <f t="shared" si="1"/>
        <v>7648</v>
      </c>
      <c r="K72" s="47">
        <f t="shared" si="2"/>
        <v>19.586820083682007</v>
      </c>
    </row>
    <row r="73" spans="1:11" x14ac:dyDescent="0.25">
      <c r="A73" s="438"/>
      <c r="B73" s="30" t="s">
        <v>116</v>
      </c>
      <c r="C73" s="175">
        <v>2063</v>
      </c>
      <c r="D73" s="34">
        <v>266</v>
      </c>
      <c r="E73" s="34">
        <v>352</v>
      </c>
      <c r="F73" s="34">
        <v>44</v>
      </c>
      <c r="G73" s="34">
        <v>39</v>
      </c>
      <c r="H73" s="34">
        <v>56</v>
      </c>
      <c r="I73" s="39">
        <f t="shared" si="0"/>
        <v>757</v>
      </c>
      <c r="J73" s="39">
        <f t="shared" si="1"/>
        <v>2820</v>
      </c>
      <c r="K73" s="47">
        <f t="shared" si="2"/>
        <v>26.843971631205676</v>
      </c>
    </row>
    <row r="74" spans="1:11" x14ac:dyDescent="0.25">
      <c r="A74" s="438"/>
      <c r="B74" s="30" t="s">
        <v>117</v>
      </c>
      <c r="C74" s="174">
        <v>640</v>
      </c>
      <c r="D74" s="42">
        <v>1128</v>
      </c>
      <c r="E74" s="34">
        <v>482</v>
      </c>
      <c r="F74" s="34">
        <v>57</v>
      </c>
      <c r="G74" s="34">
        <v>46</v>
      </c>
      <c r="H74" s="34">
        <v>43</v>
      </c>
      <c r="I74" s="39">
        <f t="shared" ref="I74:I78" si="3">SUM(D74:H74)</f>
        <v>1756</v>
      </c>
      <c r="J74" s="39">
        <f t="shared" ref="J74:J78" si="4">I74+C74</f>
        <v>2396</v>
      </c>
      <c r="K74" s="47">
        <f t="shared" ref="K74:K78" si="5">I74/J74*100</f>
        <v>73.288814691151913</v>
      </c>
    </row>
    <row r="75" spans="1:11" x14ac:dyDescent="0.25">
      <c r="A75" s="438"/>
      <c r="B75" s="30" t="s">
        <v>118</v>
      </c>
      <c r="C75" s="175">
        <v>2532</v>
      </c>
      <c r="D75" s="34">
        <v>214</v>
      </c>
      <c r="E75" s="34">
        <v>385</v>
      </c>
      <c r="F75" s="34">
        <v>48</v>
      </c>
      <c r="G75" s="34">
        <v>51</v>
      </c>
      <c r="H75" s="34">
        <v>38</v>
      </c>
      <c r="I75" s="39">
        <f t="shared" si="3"/>
        <v>736</v>
      </c>
      <c r="J75" s="39">
        <f t="shared" si="4"/>
        <v>3268</v>
      </c>
      <c r="K75" s="47">
        <f t="shared" si="5"/>
        <v>22.52141982864137</v>
      </c>
    </row>
    <row r="76" spans="1:11" x14ac:dyDescent="0.25">
      <c r="A76" s="438"/>
      <c r="B76" s="30" t="s">
        <v>119</v>
      </c>
      <c r="C76" s="175">
        <v>3965</v>
      </c>
      <c r="D76" s="34">
        <v>473</v>
      </c>
      <c r="E76" s="34">
        <v>384</v>
      </c>
      <c r="F76" s="34">
        <v>48</v>
      </c>
      <c r="G76" s="34">
        <v>52</v>
      </c>
      <c r="H76" s="34">
        <v>64</v>
      </c>
      <c r="I76" s="39">
        <f t="shared" si="3"/>
        <v>1021</v>
      </c>
      <c r="J76" s="39">
        <f t="shared" si="4"/>
        <v>4986</v>
      </c>
      <c r="K76" s="47">
        <f t="shared" si="5"/>
        <v>20.47733654231849</v>
      </c>
    </row>
    <row r="77" spans="1:11" x14ac:dyDescent="0.25">
      <c r="A77" s="438"/>
      <c r="B77" s="30" t="s">
        <v>120</v>
      </c>
      <c r="C77" s="174">
        <v>629</v>
      </c>
      <c r="D77" s="34">
        <v>125</v>
      </c>
      <c r="E77" s="34">
        <v>77</v>
      </c>
      <c r="F77" s="34">
        <v>10</v>
      </c>
      <c r="G77" s="34">
        <v>10</v>
      </c>
      <c r="H77" s="34">
        <v>9</v>
      </c>
      <c r="I77" s="39">
        <f t="shared" si="3"/>
        <v>231</v>
      </c>
      <c r="J77" s="39">
        <f t="shared" si="4"/>
        <v>860</v>
      </c>
      <c r="K77" s="47">
        <f t="shared" si="5"/>
        <v>26.86046511627907</v>
      </c>
    </row>
    <row r="78" spans="1:11" x14ac:dyDescent="0.25">
      <c r="B78" s="40" t="s">
        <v>121</v>
      </c>
      <c r="C78" s="173">
        <f>SUM(C9:C77)</f>
        <v>206989</v>
      </c>
      <c r="D78" s="51">
        <f>SUM(D9:D77)</f>
        <v>85088</v>
      </c>
      <c r="E78" s="51">
        <f t="shared" ref="E78:H78" si="6">SUM(E9:E77)</f>
        <v>50965</v>
      </c>
      <c r="F78" s="51">
        <f t="shared" si="6"/>
        <v>12453</v>
      </c>
      <c r="G78" s="51">
        <f t="shared" si="6"/>
        <v>4284</v>
      </c>
      <c r="H78" s="51">
        <f t="shared" si="6"/>
        <v>6179</v>
      </c>
      <c r="I78" s="50">
        <f t="shared" si="3"/>
        <v>158969</v>
      </c>
      <c r="J78" s="50">
        <f t="shared" si="4"/>
        <v>365958</v>
      </c>
      <c r="K78" s="85">
        <f t="shared" si="5"/>
        <v>43.439137824559104</v>
      </c>
    </row>
    <row r="82" spans="1:11" x14ac:dyDescent="0.25">
      <c r="A82" s="491" t="s">
        <v>123</v>
      </c>
      <c r="B82" s="489" t="s">
        <v>122</v>
      </c>
      <c r="C82" s="487" t="s">
        <v>250</v>
      </c>
      <c r="D82" s="487" t="s">
        <v>145</v>
      </c>
      <c r="E82" s="487" t="s">
        <v>264</v>
      </c>
      <c r="F82" s="487" t="s">
        <v>249</v>
      </c>
      <c r="G82" s="487" t="s">
        <v>146</v>
      </c>
      <c r="H82" s="487" t="s">
        <v>251</v>
      </c>
      <c r="I82" s="487" t="s">
        <v>252</v>
      </c>
      <c r="J82" s="487" t="s">
        <v>6</v>
      </c>
      <c r="K82" s="487" t="s">
        <v>253</v>
      </c>
    </row>
    <row r="83" spans="1:11" ht="85.9" customHeight="1" x14ac:dyDescent="0.25">
      <c r="A83" s="492"/>
      <c r="B83" s="490"/>
      <c r="C83" s="488"/>
      <c r="D83" s="488"/>
      <c r="E83" s="488"/>
      <c r="F83" s="488"/>
      <c r="G83" s="488"/>
      <c r="H83" s="488"/>
      <c r="I83" s="488"/>
      <c r="J83" s="488"/>
      <c r="K83" s="488"/>
    </row>
    <row r="84" spans="1:11" x14ac:dyDescent="0.25">
      <c r="B84" s="255" t="s">
        <v>98</v>
      </c>
      <c r="C84" s="175">
        <v>4930</v>
      </c>
      <c r="D84" s="42">
        <v>7519</v>
      </c>
      <c r="E84" s="42">
        <v>2693</v>
      </c>
      <c r="F84" s="34">
        <v>658</v>
      </c>
      <c r="G84" s="34">
        <v>178</v>
      </c>
      <c r="H84" s="34">
        <v>372</v>
      </c>
      <c r="I84" s="39">
        <f t="shared" ref="I84:I87" si="7">SUM(D84:H84)</f>
        <v>11420</v>
      </c>
      <c r="J84" s="39">
        <f t="shared" ref="J84:J87" si="8">I84+C84</f>
        <v>16350</v>
      </c>
      <c r="K84" s="47">
        <f t="shared" ref="K84:K88" si="9">I84/J84*100</f>
        <v>69.847094801223236</v>
      </c>
    </row>
    <row r="85" spans="1:11" x14ac:dyDescent="0.25">
      <c r="B85" s="255" t="s">
        <v>99</v>
      </c>
      <c r="C85" s="175">
        <v>4639</v>
      </c>
      <c r="D85" s="42">
        <v>3885</v>
      </c>
      <c r="E85" s="42">
        <v>1341</v>
      </c>
      <c r="F85" s="34">
        <v>341</v>
      </c>
      <c r="G85" s="34">
        <v>81</v>
      </c>
      <c r="H85" s="34">
        <v>155</v>
      </c>
      <c r="I85" s="39">
        <f t="shared" si="7"/>
        <v>5803</v>
      </c>
      <c r="J85" s="39">
        <f t="shared" si="8"/>
        <v>10442</v>
      </c>
      <c r="K85" s="47">
        <f t="shared" si="9"/>
        <v>55.573644895613874</v>
      </c>
    </row>
    <row r="86" spans="1:11" x14ac:dyDescent="0.25">
      <c r="B86" s="255" t="s">
        <v>100</v>
      </c>
      <c r="C86" s="175">
        <v>3127</v>
      </c>
      <c r="D86" s="42">
        <v>1793</v>
      </c>
      <c r="E86" s="34">
        <v>980</v>
      </c>
      <c r="F86" s="34">
        <v>225</v>
      </c>
      <c r="G86" s="34">
        <v>75</v>
      </c>
      <c r="H86" s="34">
        <v>119</v>
      </c>
      <c r="I86" s="39">
        <f t="shared" si="7"/>
        <v>3192</v>
      </c>
      <c r="J86" s="39">
        <f t="shared" si="8"/>
        <v>6319</v>
      </c>
      <c r="K86" s="47">
        <f t="shared" si="9"/>
        <v>50.514321886374425</v>
      </c>
    </row>
    <row r="87" spans="1:11" x14ac:dyDescent="0.25">
      <c r="B87" s="255" t="s">
        <v>109</v>
      </c>
      <c r="C87" s="175">
        <v>1285</v>
      </c>
      <c r="D87" s="42">
        <v>1003</v>
      </c>
      <c r="E87" s="34">
        <v>842</v>
      </c>
      <c r="F87" s="34">
        <v>179</v>
      </c>
      <c r="G87" s="34">
        <v>60</v>
      </c>
      <c r="H87" s="34">
        <v>135</v>
      </c>
      <c r="I87" s="39">
        <f t="shared" si="7"/>
        <v>2219</v>
      </c>
      <c r="J87" s="39">
        <f t="shared" si="8"/>
        <v>3504</v>
      </c>
      <c r="K87" s="47">
        <f t="shared" si="9"/>
        <v>63.327625570776256</v>
      </c>
    </row>
    <row r="88" spans="1:11" x14ac:dyDescent="0.25">
      <c r="B88" s="40" t="s">
        <v>121</v>
      </c>
      <c r="C88" s="173">
        <f>SUM(C84:C87)</f>
        <v>13981</v>
      </c>
      <c r="D88" s="173">
        <f t="shared" ref="D88:J88" si="10">SUM(D84:D87)</f>
        <v>14200</v>
      </c>
      <c r="E88" s="173">
        <f t="shared" si="10"/>
        <v>5856</v>
      </c>
      <c r="F88" s="173">
        <f t="shared" si="10"/>
        <v>1403</v>
      </c>
      <c r="G88" s="173">
        <f t="shared" si="10"/>
        <v>394</v>
      </c>
      <c r="H88" s="173">
        <f t="shared" si="10"/>
        <v>781</v>
      </c>
      <c r="I88" s="173">
        <f t="shared" si="10"/>
        <v>22634</v>
      </c>
      <c r="J88" s="173">
        <f t="shared" si="10"/>
        <v>36615</v>
      </c>
      <c r="K88" s="85">
        <f t="shared" si="9"/>
        <v>61.816195548272567</v>
      </c>
    </row>
    <row r="90" spans="1:11" x14ac:dyDescent="0.25">
      <c r="B90" s="563" t="s">
        <v>413</v>
      </c>
      <c r="C90" s="51">
        <f t="shared" ref="C90:G90" si="11">SUM(C9:C77)</f>
        <v>206989</v>
      </c>
      <c r="D90" s="51">
        <f t="shared" si="11"/>
        <v>85088</v>
      </c>
      <c r="E90" s="51">
        <f t="shared" si="11"/>
        <v>50965</v>
      </c>
      <c r="F90" s="51">
        <f t="shared" si="11"/>
        <v>12453</v>
      </c>
      <c r="G90" s="51">
        <f t="shared" si="11"/>
        <v>4284</v>
      </c>
      <c r="H90" s="51">
        <f>SUM(H9:H77)</f>
        <v>6179</v>
      </c>
      <c r="I90" s="173">
        <f>SUM(D78:H78)</f>
        <v>158969</v>
      </c>
      <c r="J90" s="173">
        <f t="shared" ref="J90" si="12">I90+C90</f>
        <v>365958</v>
      </c>
      <c r="K90" s="85">
        <f t="shared" ref="K90" si="13">I90/J90*100</f>
        <v>43.439137824559104</v>
      </c>
    </row>
  </sheetData>
  <mergeCells count="32">
    <mergeCell ref="A82:A83"/>
    <mergeCell ref="G82:G83"/>
    <mergeCell ref="H82:H83"/>
    <mergeCell ref="I82:I83"/>
    <mergeCell ref="J82:J83"/>
    <mergeCell ref="K82:K83"/>
    <mergeCell ref="B82:B83"/>
    <mergeCell ref="C82:C83"/>
    <mergeCell ref="D82:D83"/>
    <mergeCell ref="E82:E83"/>
    <mergeCell ref="F82:F83"/>
    <mergeCell ref="G7:G8"/>
    <mergeCell ref="H7:H8"/>
    <mergeCell ref="I7:I8"/>
    <mergeCell ref="J7:J8"/>
    <mergeCell ref="K7:K8"/>
    <mergeCell ref="F7:F8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C7:C8"/>
    <mergeCell ref="D7:D8"/>
    <mergeCell ref="E7:E8"/>
    <mergeCell ref="A55:A59"/>
    <mergeCell ref="B7:B8"/>
    <mergeCell ref="A7:A8"/>
  </mergeCells>
  <pageMargins left="0.7" right="0.7" top="0.78740157499999996" bottom="0.78740157499999996" header="0.3" footer="0.3"/>
  <ignoredErrors>
    <ignoredError sqref="I9:I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J152"/>
  <sheetViews>
    <sheetView workbookViewId="0">
      <pane xSplit="1" ySplit="8" topLeftCell="B78" activePane="bottomRight" state="frozen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baseColWidth="10" defaultRowHeight="15" x14ac:dyDescent="0.25"/>
  <cols>
    <col min="1" max="1" width="15.5703125" customWidth="1"/>
    <col min="2" max="2" width="30.5703125" customWidth="1"/>
    <col min="3" max="4" width="14.5703125" customWidth="1"/>
    <col min="5" max="5" width="14.5703125" style="410" customWidth="1"/>
    <col min="6" max="9" width="14.5703125" customWidth="1"/>
  </cols>
  <sheetData>
    <row r="1" spans="1:10" s="184" customFormat="1" ht="27" customHeight="1" x14ac:dyDescent="0.4">
      <c r="A1" s="178"/>
      <c r="B1" s="182" t="s">
        <v>134</v>
      </c>
      <c r="C1" s="181"/>
      <c r="D1" s="180"/>
      <c r="E1" s="183"/>
      <c r="F1" s="183"/>
      <c r="G1" s="178"/>
      <c r="H1" s="178"/>
      <c r="I1" s="178"/>
      <c r="J1" s="179"/>
    </row>
    <row r="3" spans="1:10" ht="15.75" x14ac:dyDescent="0.25">
      <c r="A3" s="2" t="s">
        <v>398</v>
      </c>
      <c r="B3" s="2"/>
      <c r="E3" s="356"/>
      <c r="F3" s="6"/>
    </row>
    <row r="4" spans="1:10" ht="15.75" x14ac:dyDescent="0.25">
      <c r="A4" s="2"/>
      <c r="B4" s="2"/>
    </row>
    <row r="5" spans="1:10" ht="15.75" x14ac:dyDescent="0.25">
      <c r="A5" s="2" t="s">
        <v>396</v>
      </c>
      <c r="B5" s="2"/>
    </row>
    <row r="6" spans="1:10" s="66" customFormat="1" ht="15" customHeight="1" x14ac:dyDescent="0.25">
      <c r="A6" s="2"/>
      <c r="B6" s="2"/>
      <c r="E6" s="410"/>
    </row>
    <row r="7" spans="1:10" ht="15" customHeight="1" x14ac:dyDescent="0.25">
      <c r="A7" s="489" t="s">
        <v>123</v>
      </c>
      <c r="B7" s="442" t="s">
        <v>122</v>
      </c>
      <c r="C7" s="493" t="s">
        <v>212</v>
      </c>
      <c r="D7" s="493" t="s">
        <v>207</v>
      </c>
      <c r="E7" s="493" t="s">
        <v>397</v>
      </c>
      <c r="F7" s="493" t="s">
        <v>211</v>
      </c>
      <c r="G7" s="493" t="s">
        <v>210</v>
      </c>
      <c r="H7" s="493" t="s">
        <v>208</v>
      </c>
      <c r="I7" s="493" t="s">
        <v>209</v>
      </c>
    </row>
    <row r="8" spans="1:10" ht="15" customHeight="1" x14ac:dyDescent="0.25">
      <c r="A8" s="490"/>
      <c r="B8" s="444"/>
      <c r="C8" s="494"/>
      <c r="D8" s="494"/>
      <c r="E8" s="494"/>
      <c r="F8" s="494"/>
      <c r="G8" s="494"/>
      <c r="H8" s="494"/>
      <c r="I8" s="494"/>
    </row>
    <row r="9" spans="1:10" x14ac:dyDescent="0.25">
      <c r="A9" s="438" t="s">
        <v>124</v>
      </c>
      <c r="B9" s="30" t="s">
        <v>52</v>
      </c>
      <c r="C9" s="285">
        <v>336</v>
      </c>
      <c r="D9" s="32">
        <v>286</v>
      </c>
      <c r="E9" s="32">
        <v>204</v>
      </c>
      <c r="F9" s="32">
        <v>177</v>
      </c>
      <c r="G9" s="32">
        <v>71</v>
      </c>
      <c r="H9" s="32">
        <v>90</v>
      </c>
      <c r="I9" s="28">
        <v>56</v>
      </c>
    </row>
    <row r="10" spans="1:10" x14ac:dyDescent="0.25">
      <c r="A10" s="438"/>
      <c r="B10" s="30" t="s">
        <v>53</v>
      </c>
      <c r="C10" s="286">
        <v>681</v>
      </c>
      <c r="D10" s="286">
        <v>1199</v>
      </c>
      <c r="E10" s="285">
        <v>473</v>
      </c>
      <c r="F10" s="285">
        <v>296</v>
      </c>
      <c r="G10" s="285">
        <v>148</v>
      </c>
      <c r="H10" s="285">
        <v>214</v>
      </c>
      <c r="I10" s="203">
        <v>170</v>
      </c>
    </row>
    <row r="11" spans="1:10" x14ac:dyDescent="0.25">
      <c r="A11" s="438"/>
      <c r="B11" s="30" t="s">
        <v>54</v>
      </c>
      <c r="C11" s="286">
        <v>703</v>
      </c>
      <c r="D11" s="286">
        <v>1105</v>
      </c>
      <c r="E11" s="285">
        <v>325</v>
      </c>
      <c r="F11" s="285">
        <v>378</v>
      </c>
      <c r="G11" s="285">
        <v>158</v>
      </c>
      <c r="H11" s="285">
        <v>173</v>
      </c>
      <c r="I11" s="203">
        <v>158</v>
      </c>
    </row>
    <row r="12" spans="1:10" x14ac:dyDescent="0.25">
      <c r="A12" s="438"/>
      <c r="B12" s="30" t="s">
        <v>55</v>
      </c>
      <c r="C12" s="285">
        <v>375</v>
      </c>
      <c r="D12" s="285">
        <v>503</v>
      </c>
      <c r="E12" s="285">
        <v>240</v>
      </c>
      <c r="F12" s="285">
        <v>209</v>
      </c>
      <c r="G12" s="285">
        <v>100</v>
      </c>
      <c r="H12" s="285">
        <v>133</v>
      </c>
      <c r="I12" s="203">
        <v>106</v>
      </c>
    </row>
    <row r="13" spans="1:10" x14ac:dyDescent="0.25">
      <c r="A13" s="438"/>
      <c r="B13" s="30" t="s">
        <v>56</v>
      </c>
      <c r="C13" s="285">
        <v>74</v>
      </c>
      <c r="D13" s="285">
        <v>219</v>
      </c>
      <c r="E13" s="285">
        <v>113</v>
      </c>
      <c r="F13" s="285">
        <v>119</v>
      </c>
      <c r="G13" s="285">
        <v>54</v>
      </c>
      <c r="H13" s="285">
        <v>95</v>
      </c>
      <c r="I13" s="203">
        <v>80</v>
      </c>
    </row>
    <row r="14" spans="1:10" x14ac:dyDescent="0.25">
      <c r="A14" s="438"/>
      <c r="B14" s="30" t="s">
        <v>57</v>
      </c>
      <c r="C14" s="285">
        <v>167</v>
      </c>
      <c r="D14" s="285">
        <v>242</v>
      </c>
      <c r="E14" s="285">
        <v>119</v>
      </c>
      <c r="F14" s="285">
        <v>134</v>
      </c>
      <c r="G14" s="285">
        <v>30</v>
      </c>
      <c r="H14" s="285">
        <v>51</v>
      </c>
      <c r="I14" s="203">
        <v>50</v>
      </c>
    </row>
    <row r="15" spans="1:10" x14ac:dyDescent="0.25">
      <c r="A15" s="438" t="s">
        <v>125</v>
      </c>
      <c r="B15" s="30" t="s">
        <v>58</v>
      </c>
      <c r="C15" s="285">
        <v>62</v>
      </c>
      <c r="D15" s="285">
        <v>91</v>
      </c>
      <c r="E15" s="285">
        <v>48</v>
      </c>
      <c r="F15" s="285">
        <v>126</v>
      </c>
      <c r="G15" s="285">
        <v>26</v>
      </c>
      <c r="H15" s="285">
        <v>64</v>
      </c>
      <c r="I15" s="203">
        <v>31</v>
      </c>
    </row>
    <row r="16" spans="1:10" x14ac:dyDescent="0.25">
      <c r="A16" s="438"/>
      <c r="B16" s="30" t="s">
        <v>59</v>
      </c>
      <c r="C16" s="285">
        <v>35</v>
      </c>
      <c r="D16" s="285">
        <v>206</v>
      </c>
      <c r="E16" s="285">
        <v>44</v>
      </c>
      <c r="F16" s="285">
        <v>108</v>
      </c>
      <c r="G16" s="285">
        <v>9</v>
      </c>
      <c r="H16" s="285">
        <v>42</v>
      </c>
      <c r="I16" s="203">
        <v>23</v>
      </c>
    </row>
    <row r="17" spans="1:9" x14ac:dyDescent="0.25">
      <c r="A17" s="438"/>
      <c r="B17" s="30" t="s">
        <v>60</v>
      </c>
      <c r="C17" s="285">
        <v>234</v>
      </c>
      <c r="D17" s="285">
        <v>162</v>
      </c>
      <c r="E17" s="285">
        <v>66</v>
      </c>
      <c r="F17" s="285">
        <v>203</v>
      </c>
      <c r="G17" s="285">
        <v>29</v>
      </c>
      <c r="H17" s="285">
        <v>96</v>
      </c>
      <c r="I17" s="203">
        <v>232</v>
      </c>
    </row>
    <row r="18" spans="1:9" x14ac:dyDescent="0.25">
      <c r="A18" s="438"/>
      <c r="B18" s="30" t="s">
        <v>61</v>
      </c>
      <c r="C18" s="285">
        <v>64</v>
      </c>
      <c r="D18" s="285">
        <v>56</v>
      </c>
      <c r="E18" s="285">
        <v>38</v>
      </c>
      <c r="F18" s="285">
        <v>37</v>
      </c>
      <c r="G18" s="285">
        <v>17</v>
      </c>
      <c r="H18" s="285">
        <v>11</v>
      </c>
      <c r="I18" s="203">
        <v>26</v>
      </c>
    </row>
    <row r="19" spans="1:9" x14ac:dyDescent="0.25">
      <c r="A19" s="438"/>
      <c r="B19" s="30" t="s">
        <v>62</v>
      </c>
      <c r="C19" s="285">
        <v>194</v>
      </c>
      <c r="D19" s="285">
        <v>333</v>
      </c>
      <c r="E19" s="285">
        <v>125</v>
      </c>
      <c r="F19" s="285">
        <v>215</v>
      </c>
      <c r="G19" s="285">
        <v>65</v>
      </c>
      <c r="H19" s="285">
        <v>94</v>
      </c>
      <c r="I19" s="203">
        <v>107</v>
      </c>
    </row>
    <row r="20" spans="1:9" x14ac:dyDescent="0.25">
      <c r="A20" s="438"/>
      <c r="B20" s="30" t="s">
        <v>63</v>
      </c>
      <c r="C20" s="285">
        <v>38</v>
      </c>
      <c r="D20" s="285">
        <v>32</v>
      </c>
      <c r="E20" s="285">
        <v>40</v>
      </c>
      <c r="F20" s="285">
        <v>32</v>
      </c>
      <c r="G20" s="285">
        <v>14</v>
      </c>
      <c r="H20" s="285">
        <v>19</v>
      </c>
      <c r="I20" s="203">
        <v>25</v>
      </c>
    </row>
    <row r="21" spans="1:9" x14ac:dyDescent="0.25">
      <c r="A21" s="438"/>
      <c r="B21" s="30" t="s">
        <v>64</v>
      </c>
      <c r="C21" s="285"/>
      <c r="D21" s="285"/>
      <c r="E21" s="285"/>
      <c r="F21" s="285"/>
      <c r="G21" s="285"/>
      <c r="H21" s="285">
        <v>10</v>
      </c>
      <c r="I21" s="203"/>
    </row>
    <row r="22" spans="1:9" x14ac:dyDescent="0.25">
      <c r="A22" s="439" t="s">
        <v>126</v>
      </c>
      <c r="B22" s="30" t="s">
        <v>65</v>
      </c>
      <c r="C22" s="285">
        <v>152</v>
      </c>
      <c r="D22" s="285">
        <v>289</v>
      </c>
      <c r="E22" s="285">
        <v>193</v>
      </c>
      <c r="F22" s="285">
        <v>113</v>
      </c>
      <c r="G22" s="285">
        <v>52</v>
      </c>
      <c r="H22" s="285">
        <v>109</v>
      </c>
      <c r="I22" s="203">
        <v>31</v>
      </c>
    </row>
    <row r="23" spans="1:9" x14ac:dyDescent="0.25">
      <c r="A23" s="439"/>
      <c r="B23" s="30" t="s">
        <v>66</v>
      </c>
      <c r="C23" s="285">
        <v>302</v>
      </c>
      <c r="D23" s="285">
        <v>155</v>
      </c>
      <c r="E23" s="285">
        <v>94</v>
      </c>
      <c r="F23" s="285">
        <v>69</v>
      </c>
      <c r="G23" s="285">
        <v>45</v>
      </c>
      <c r="H23" s="285">
        <v>35</v>
      </c>
      <c r="I23" s="203">
        <v>28</v>
      </c>
    </row>
    <row r="24" spans="1:9" x14ac:dyDescent="0.25">
      <c r="A24" s="439"/>
      <c r="B24" s="30" t="s">
        <v>67</v>
      </c>
      <c r="C24" s="285">
        <v>5</v>
      </c>
      <c r="D24" s="285">
        <v>29</v>
      </c>
      <c r="E24" s="285">
        <v>15</v>
      </c>
      <c r="F24" s="285">
        <v>24</v>
      </c>
      <c r="G24" s="285">
        <v>11</v>
      </c>
      <c r="H24" s="285">
        <v>10</v>
      </c>
      <c r="I24" s="203">
        <v>6</v>
      </c>
    </row>
    <row r="25" spans="1:9" x14ac:dyDescent="0.25">
      <c r="A25" s="439"/>
      <c r="B25" s="30" t="s">
        <v>68</v>
      </c>
      <c r="C25" s="285">
        <v>110</v>
      </c>
      <c r="D25" s="285">
        <v>163</v>
      </c>
      <c r="E25" s="285">
        <v>183</v>
      </c>
      <c r="F25" s="285">
        <v>66</v>
      </c>
      <c r="G25" s="285">
        <v>19</v>
      </c>
      <c r="H25" s="285">
        <v>45</v>
      </c>
      <c r="I25" s="203">
        <v>24</v>
      </c>
    </row>
    <row r="26" spans="1:9" x14ac:dyDescent="0.25">
      <c r="A26" s="439"/>
      <c r="B26" s="30" t="s">
        <v>69</v>
      </c>
      <c r="C26" s="285">
        <v>2</v>
      </c>
      <c r="D26" s="285">
        <v>25</v>
      </c>
      <c r="E26" s="285">
        <v>6</v>
      </c>
      <c r="F26" s="285">
        <v>17</v>
      </c>
      <c r="G26" s="285">
        <v>2</v>
      </c>
      <c r="H26" s="285">
        <v>8</v>
      </c>
      <c r="I26" s="203">
        <v>4</v>
      </c>
    </row>
    <row r="27" spans="1:9" x14ac:dyDescent="0.25">
      <c r="A27" s="439"/>
      <c r="B27" s="30" t="s">
        <v>70</v>
      </c>
      <c r="C27" s="285">
        <v>6</v>
      </c>
      <c r="D27" s="285">
        <v>45</v>
      </c>
      <c r="E27" s="285">
        <v>27</v>
      </c>
      <c r="F27" s="285">
        <v>25</v>
      </c>
      <c r="G27" s="285">
        <v>12</v>
      </c>
      <c r="H27" s="285">
        <v>26</v>
      </c>
      <c r="I27" s="203">
        <v>8</v>
      </c>
    </row>
    <row r="28" spans="1:9" x14ac:dyDescent="0.25">
      <c r="A28" s="439"/>
      <c r="B28" s="30" t="s">
        <v>71</v>
      </c>
      <c r="C28" s="285"/>
      <c r="D28" s="285">
        <v>17</v>
      </c>
      <c r="E28" s="285">
        <v>5</v>
      </c>
      <c r="F28" s="285">
        <v>10</v>
      </c>
      <c r="G28" s="285">
        <v>3</v>
      </c>
      <c r="H28" s="285">
        <v>6</v>
      </c>
      <c r="I28" s="203">
        <v>2</v>
      </c>
    </row>
    <row r="29" spans="1:9" x14ac:dyDescent="0.25">
      <c r="A29" s="438" t="s">
        <v>127</v>
      </c>
      <c r="B29" s="30" t="s">
        <v>72</v>
      </c>
      <c r="C29" s="285">
        <v>178</v>
      </c>
      <c r="D29" s="285">
        <v>278</v>
      </c>
      <c r="E29" s="285">
        <v>101</v>
      </c>
      <c r="F29" s="285">
        <v>229</v>
      </c>
      <c r="G29" s="285">
        <v>70</v>
      </c>
      <c r="H29" s="285">
        <v>106</v>
      </c>
      <c r="I29" s="203">
        <v>56</v>
      </c>
    </row>
    <row r="30" spans="1:9" x14ac:dyDescent="0.25">
      <c r="A30" s="438"/>
      <c r="B30" s="30" t="s">
        <v>73</v>
      </c>
      <c r="C30" s="285">
        <v>25</v>
      </c>
      <c r="D30" s="285">
        <v>115</v>
      </c>
      <c r="E30" s="285">
        <v>13</v>
      </c>
      <c r="F30" s="285">
        <v>28</v>
      </c>
      <c r="G30" s="285">
        <v>5</v>
      </c>
      <c r="H30" s="285">
        <v>41</v>
      </c>
      <c r="I30" s="203">
        <v>11</v>
      </c>
    </row>
    <row r="31" spans="1:9" x14ac:dyDescent="0.25">
      <c r="A31" s="438"/>
      <c r="B31" s="30" t="s">
        <v>74</v>
      </c>
      <c r="C31" s="285">
        <v>75</v>
      </c>
      <c r="D31" s="285">
        <v>223</v>
      </c>
      <c r="E31" s="285">
        <v>47</v>
      </c>
      <c r="F31" s="285">
        <v>31</v>
      </c>
      <c r="G31" s="285">
        <v>19</v>
      </c>
      <c r="H31" s="285">
        <v>27</v>
      </c>
      <c r="I31" s="203">
        <v>35</v>
      </c>
    </row>
    <row r="32" spans="1:9" x14ac:dyDescent="0.25">
      <c r="A32" s="438"/>
      <c r="B32" s="30" t="s">
        <v>75</v>
      </c>
      <c r="C32" s="285">
        <v>11</v>
      </c>
      <c r="D32" s="285">
        <v>14</v>
      </c>
      <c r="E32" s="285">
        <v>19</v>
      </c>
      <c r="F32" s="285">
        <v>19</v>
      </c>
      <c r="G32" s="285">
        <v>9</v>
      </c>
      <c r="H32" s="285">
        <v>13</v>
      </c>
      <c r="I32" s="203"/>
    </row>
    <row r="33" spans="1:9" x14ac:dyDescent="0.25">
      <c r="A33" s="438"/>
      <c r="B33" s="30" t="s">
        <v>76</v>
      </c>
      <c r="C33" s="285"/>
      <c r="D33" s="285">
        <v>5</v>
      </c>
      <c r="E33" s="285">
        <v>3</v>
      </c>
      <c r="F33" s="285">
        <v>3</v>
      </c>
      <c r="G33" s="285">
        <v>1</v>
      </c>
      <c r="H33" s="285">
        <v>4</v>
      </c>
      <c r="I33" s="203"/>
    </row>
    <row r="34" spans="1:9" x14ac:dyDescent="0.25">
      <c r="A34" s="438"/>
      <c r="B34" s="30" t="s">
        <v>77</v>
      </c>
      <c r="C34" s="285"/>
      <c r="D34" s="285">
        <v>9</v>
      </c>
      <c r="E34" s="285">
        <v>1</v>
      </c>
      <c r="F34" s="285"/>
      <c r="G34" s="285"/>
      <c r="H34" s="285">
        <v>7</v>
      </c>
      <c r="I34" s="203"/>
    </row>
    <row r="35" spans="1:9" x14ac:dyDescent="0.25">
      <c r="A35" s="438"/>
      <c r="B35" s="30" t="s">
        <v>78</v>
      </c>
      <c r="C35" s="285">
        <v>39</v>
      </c>
      <c r="D35" s="285">
        <v>64</v>
      </c>
      <c r="E35" s="285">
        <v>27</v>
      </c>
      <c r="F35" s="285">
        <v>42</v>
      </c>
      <c r="G35" s="285">
        <v>5</v>
      </c>
      <c r="H35" s="285">
        <v>27</v>
      </c>
      <c r="I35" s="203">
        <v>5</v>
      </c>
    </row>
    <row r="36" spans="1:9" x14ac:dyDescent="0.25">
      <c r="A36" s="438"/>
      <c r="B36" s="30" t="s">
        <v>79</v>
      </c>
      <c r="C36" s="285">
        <v>235</v>
      </c>
      <c r="D36" s="285">
        <v>242</v>
      </c>
      <c r="E36" s="285">
        <v>81</v>
      </c>
      <c r="F36" s="285">
        <v>66</v>
      </c>
      <c r="G36" s="285">
        <v>27</v>
      </c>
      <c r="H36" s="285">
        <v>120</v>
      </c>
      <c r="I36" s="203">
        <v>34</v>
      </c>
    </row>
    <row r="37" spans="1:9" x14ac:dyDescent="0.25">
      <c r="A37" s="438"/>
      <c r="B37" s="30" t="s">
        <v>80</v>
      </c>
      <c r="C37" s="285">
        <v>3</v>
      </c>
      <c r="D37" s="285">
        <v>7</v>
      </c>
      <c r="E37" s="285"/>
      <c r="F37" s="285">
        <v>4</v>
      </c>
      <c r="G37" s="285"/>
      <c r="H37" s="285">
        <v>2</v>
      </c>
      <c r="I37" s="203"/>
    </row>
    <row r="38" spans="1:9" x14ac:dyDescent="0.25">
      <c r="A38" s="438" t="s">
        <v>128</v>
      </c>
      <c r="B38" s="30" t="s">
        <v>81</v>
      </c>
      <c r="C38" s="285">
        <v>22</v>
      </c>
      <c r="D38" s="285">
        <v>28</v>
      </c>
      <c r="E38" s="285">
        <v>19</v>
      </c>
      <c r="F38" s="285">
        <v>197</v>
      </c>
      <c r="G38" s="285">
        <v>7</v>
      </c>
      <c r="H38" s="285">
        <v>20</v>
      </c>
      <c r="I38" s="203">
        <v>6</v>
      </c>
    </row>
    <row r="39" spans="1:9" x14ac:dyDescent="0.25">
      <c r="A39" s="438"/>
      <c r="B39" s="30" t="s">
        <v>82</v>
      </c>
      <c r="C39" s="285">
        <v>1</v>
      </c>
      <c r="D39" s="285">
        <v>7</v>
      </c>
      <c r="E39" s="285">
        <v>4</v>
      </c>
      <c r="F39" s="285">
        <v>12</v>
      </c>
      <c r="G39" s="285"/>
      <c r="H39" s="285">
        <v>6</v>
      </c>
      <c r="I39" s="203"/>
    </row>
    <row r="40" spans="1:9" x14ac:dyDescent="0.25">
      <c r="A40" s="438"/>
      <c r="B40" s="30" t="s">
        <v>83</v>
      </c>
      <c r="C40" s="285">
        <v>5</v>
      </c>
      <c r="D40" s="285">
        <v>51</v>
      </c>
      <c r="E40" s="285">
        <v>29</v>
      </c>
      <c r="F40" s="285">
        <v>75</v>
      </c>
      <c r="G40" s="285">
        <v>20</v>
      </c>
      <c r="H40" s="285">
        <v>16</v>
      </c>
      <c r="I40" s="203">
        <v>6</v>
      </c>
    </row>
    <row r="41" spans="1:9" x14ac:dyDescent="0.25">
      <c r="A41" s="438"/>
      <c r="B41" s="30" t="s">
        <v>84</v>
      </c>
      <c r="C41" s="285">
        <v>63</v>
      </c>
      <c r="D41" s="285">
        <v>29</v>
      </c>
      <c r="E41" s="285">
        <v>75</v>
      </c>
      <c r="F41" s="285">
        <v>96</v>
      </c>
      <c r="G41" s="285">
        <v>27</v>
      </c>
      <c r="H41" s="285">
        <v>67</v>
      </c>
      <c r="I41" s="203">
        <v>29</v>
      </c>
    </row>
    <row r="42" spans="1:9" x14ac:dyDescent="0.25">
      <c r="A42" s="438"/>
      <c r="B42" s="30" t="s">
        <v>85</v>
      </c>
      <c r="C42" s="285"/>
      <c r="D42" s="285">
        <v>7</v>
      </c>
      <c r="E42" s="285">
        <v>4</v>
      </c>
      <c r="F42" s="285">
        <v>49</v>
      </c>
      <c r="G42" s="285">
        <v>2</v>
      </c>
      <c r="H42" s="285">
        <v>9</v>
      </c>
      <c r="I42" s="203">
        <v>1</v>
      </c>
    </row>
    <row r="43" spans="1:9" x14ac:dyDescent="0.25">
      <c r="A43" s="438"/>
      <c r="B43" s="30" t="s">
        <v>86</v>
      </c>
      <c r="C43" s="285"/>
      <c r="D43" s="285">
        <v>1</v>
      </c>
      <c r="E43" s="285">
        <v>9</v>
      </c>
      <c r="F43" s="285">
        <v>25</v>
      </c>
      <c r="G43" s="285">
        <v>5</v>
      </c>
      <c r="H43" s="285">
        <v>3</v>
      </c>
      <c r="I43" s="203">
        <v>1</v>
      </c>
    </row>
    <row r="44" spans="1:9" x14ac:dyDescent="0.25">
      <c r="A44" s="438"/>
      <c r="B44" s="30" t="s">
        <v>87</v>
      </c>
      <c r="C44" s="285"/>
      <c r="D44" s="285">
        <v>5</v>
      </c>
      <c r="E44" s="285">
        <v>2</v>
      </c>
      <c r="F44" s="285">
        <v>7</v>
      </c>
      <c r="G44" s="285"/>
      <c r="H44" s="285">
        <v>3</v>
      </c>
      <c r="I44" s="203"/>
    </row>
    <row r="45" spans="1:9" x14ac:dyDescent="0.25">
      <c r="A45" s="438" t="s">
        <v>129</v>
      </c>
      <c r="B45" s="30" t="s">
        <v>88</v>
      </c>
      <c r="C45" s="285">
        <v>342</v>
      </c>
      <c r="D45" s="285">
        <v>195</v>
      </c>
      <c r="E45" s="285">
        <v>172</v>
      </c>
      <c r="F45" s="285">
        <v>71</v>
      </c>
      <c r="G45" s="285">
        <v>355</v>
      </c>
      <c r="H45" s="285">
        <v>76</v>
      </c>
      <c r="I45" s="203">
        <v>73</v>
      </c>
    </row>
    <row r="46" spans="1:9" x14ac:dyDescent="0.25">
      <c r="A46" s="438"/>
      <c r="B46" s="30" t="s">
        <v>89</v>
      </c>
      <c r="C46" s="285">
        <v>643</v>
      </c>
      <c r="D46" s="285">
        <v>271</v>
      </c>
      <c r="E46" s="285">
        <v>232</v>
      </c>
      <c r="F46" s="285">
        <v>192</v>
      </c>
      <c r="G46" s="285">
        <v>304</v>
      </c>
      <c r="H46" s="285">
        <v>218</v>
      </c>
      <c r="I46" s="203">
        <v>140</v>
      </c>
    </row>
    <row r="47" spans="1:9" x14ac:dyDescent="0.25">
      <c r="A47" s="438"/>
      <c r="B47" s="30" t="s">
        <v>90</v>
      </c>
      <c r="C47" s="285">
        <v>178</v>
      </c>
      <c r="D47" s="285">
        <v>115</v>
      </c>
      <c r="E47" s="285">
        <v>115</v>
      </c>
      <c r="F47" s="285">
        <v>61</v>
      </c>
      <c r="G47" s="285">
        <v>56</v>
      </c>
      <c r="H47" s="285">
        <v>87</v>
      </c>
      <c r="I47" s="203">
        <v>55</v>
      </c>
    </row>
    <row r="48" spans="1:9" x14ac:dyDescent="0.25">
      <c r="A48" s="438"/>
      <c r="B48" s="30" t="s">
        <v>91</v>
      </c>
      <c r="C48" s="285">
        <v>17</v>
      </c>
      <c r="D48" s="286">
        <v>60</v>
      </c>
      <c r="E48" s="285">
        <v>48</v>
      </c>
      <c r="F48" s="285">
        <v>35</v>
      </c>
      <c r="G48" s="286">
        <v>35</v>
      </c>
      <c r="H48" s="285">
        <v>22</v>
      </c>
      <c r="I48" s="203">
        <v>11</v>
      </c>
    </row>
    <row r="49" spans="1:9" x14ac:dyDescent="0.25">
      <c r="A49" s="438"/>
      <c r="B49" s="30" t="s">
        <v>92</v>
      </c>
      <c r="C49" s="285">
        <v>530</v>
      </c>
      <c r="D49" s="285">
        <v>290</v>
      </c>
      <c r="E49" s="285">
        <v>285</v>
      </c>
      <c r="F49" s="285">
        <v>162</v>
      </c>
      <c r="G49" s="285">
        <v>306</v>
      </c>
      <c r="H49" s="285">
        <v>206</v>
      </c>
      <c r="I49" s="203">
        <v>127</v>
      </c>
    </row>
    <row r="50" spans="1:9" x14ac:dyDescent="0.25">
      <c r="A50" s="438"/>
      <c r="B50" s="30" t="s">
        <v>93</v>
      </c>
      <c r="C50" s="285">
        <v>362</v>
      </c>
      <c r="D50" s="285">
        <v>454</v>
      </c>
      <c r="E50" s="285">
        <v>197</v>
      </c>
      <c r="F50" s="285">
        <v>102</v>
      </c>
      <c r="G50" s="285">
        <v>348</v>
      </c>
      <c r="H50" s="285">
        <v>184</v>
      </c>
      <c r="I50" s="203">
        <v>77</v>
      </c>
    </row>
    <row r="51" spans="1:9" x14ac:dyDescent="0.25">
      <c r="A51" s="438"/>
      <c r="B51" s="30" t="s">
        <v>94</v>
      </c>
      <c r="C51" s="285">
        <v>7</v>
      </c>
      <c r="D51" s="285">
        <v>54</v>
      </c>
      <c r="E51" s="285">
        <v>31</v>
      </c>
      <c r="F51" s="285">
        <v>38</v>
      </c>
      <c r="G51" s="285">
        <v>54</v>
      </c>
      <c r="H51" s="285">
        <v>38</v>
      </c>
      <c r="I51" s="203">
        <v>1</v>
      </c>
    </row>
    <row r="52" spans="1:9" x14ac:dyDescent="0.25">
      <c r="A52" s="438"/>
      <c r="B52" s="30" t="s">
        <v>95</v>
      </c>
      <c r="C52" s="285">
        <v>175</v>
      </c>
      <c r="D52" s="285">
        <v>185</v>
      </c>
      <c r="E52" s="285">
        <v>252</v>
      </c>
      <c r="F52" s="285">
        <v>117</v>
      </c>
      <c r="G52" s="285">
        <v>146</v>
      </c>
      <c r="H52" s="285">
        <v>109</v>
      </c>
      <c r="I52" s="203">
        <v>40</v>
      </c>
    </row>
    <row r="53" spans="1:9" x14ac:dyDescent="0.25">
      <c r="A53" s="438"/>
      <c r="B53" s="30" t="s">
        <v>96</v>
      </c>
      <c r="C53" s="285">
        <v>101</v>
      </c>
      <c r="D53" s="285">
        <v>60</v>
      </c>
      <c r="E53" s="285">
        <v>64</v>
      </c>
      <c r="F53" s="285">
        <v>49</v>
      </c>
      <c r="G53" s="285">
        <v>27</v>
      </c>
      <c r="H53" s="285">
        <v>38</v>
      </c>
      <c r="I53" s="203">
        <v>23</v>
      </c>
    </row>
    <row r="54" spans="1:9" x14ac:dyDescent="0.25">
      <c r="A54" s="438"/>
      <c r="B54" s="30" t="s">
        <v>97</v>
      </c>
      <c r="C54" s="285">
        <v>1</v>
      </c>
      <c r="D54" s="285">
        <v>24</v>
      </c>
      <c r="E54" s="285">
        <v>22</v>
      </c>
      <c r="F54" s="285">
        <v>25</v>
      </c>
      <c r="G54" s="285">
        <v>15</v>
      </c>
      <c r="H54" s="285">
        <v>29</v>
      </c>
      <c r="I54" s="203">
        <v>14</v>
      </c>
    </row>
    <row r="55" spans="1:9" ht="15" customHeight="1" x14ac:dyDescent="0.25">
      <c r="A55" s="438" t="s">
        <v>130</v>
      </c>
      <c r="B55" s="30" t="s">
        <v>98</v>
      </c>
      <c r="C55" s="286">
        <v>1427</v>
      </c>
      <c r="D55" s="285">
        <v>556</v>
      </c>
      <c r="E55" s="285">
        <v>449</v>
      </c>
      <c r="F55" s="285">
        <v>364</v>
      </c>
      <c r="G55" s="286">
        <v>981</v>
      </c>
      <c r="H55" s="285">
        <v>295</v>
      </c>
      <c r="I55" s="203">
        <v>365</v>
      </c>
    </row>
    <row r="56" spans="1:9" x14ac:dyDescent="0.25">
      <c r="A56" s="438"/>
      <c r="B56" s="30" t="s">
        <v>99</v>
      </c>
      <c r="C56" s="285">
        <v>538</v>
      </c>
      <c r="D56" s="285">
        <v>379</v>
      </c>
      <c r="E56" s="285">
        <v>310</v>
      </c>
      <c r="F56" s="285">
        <v>231</v>
      </c>
      <c r="G56" s="285">
        <v>316</v>
      </c>
      <c r="H56" s="285">
        <v>162</v>
      </c>
      <c r="I56" s="203">
        <v>173</v>
      </c>
    </row>
    <row r="57" spans="1:9" x14ac:dyDescent="0.25">
      <c r="A57" s="438"/>
      <c r="B57" s="30" t="s">
        <v>100</v>
      </c>
      <c r="C57" s="285">
        <v>190</v>
      </c>
      <c r="D57" s="285">
        <v>180</v>
      </c>
      <c r="E57" s="285">
        <v>100</v>
      </c>
      <c r="F57" s="285">
        <v>111</v>
      </c>
      <c r="G57" s="285">
        <v>231</v>
      </c>
      <c r="H57" s="285">
        <v>105</v>
      </c>
      <c r="I57" s="203">
        <v>45</v>
      </c>
    </row>
    <row r="58" spans="1:9" x14ac:dyDescent="0.25">
      <c r="A58" s="438"/>
      <c r="B58" s="30" t="s">
        <v>101</v>
      </c>
      <c r="C58" s="285">
        <v>100</v>
      </c>
      <c r="D58" s="285">
        <v>82</v>
      </c>
      <c r="E58" s="285">
        <v>63</v>
      </c>
      <c r="F58" s="285">
        <v>56</v>
      </c>
      <c r="G58" s="285">
        <v>78</v>
      </c>
      <c r="H58" s="285">
        <v>71</v>
      </c>
      <c r="I58" s="203">
        <v>61</v>
      </c>
    </row>
    <row r="59" spans="1:9" x14ac:dyDescent="0.25">
      <c r="A59" s="438"/>
      <c r="B59" s="30" t="s">
        <v>102</v>
      </c>
      <c r="C59" s="285">
        <v>296</v>
      </c>
      <c r="D59" s="285">
        <v>83</v>
      </c>
      <c r="E59" s="285">
        <v>88</v>
      </c>
      <c r="F59" s="285">
        <v>60</v>
      </c>
      <c r="G59" s="285">
        <v>53</v>
      </c>
      <c r="H59" s="285">
        <v>166</v>
      </c>
      <c r="I59" s="203">
        <v>41</v>
      </c>
    </row>
    <row r="60" spans="1:9" x14ac:dyDescent="0.25">
      <c r="A60" s="438" t="s">
        <v>131</v>
      </c>
      <c r="B60" s="30" t="s">
        <v>103</v>
      </c>
      <c r="C60" s="285">
        <v>564</v>
      </c>
      <c r="D60" s="285">
        <v>321</v>
      </c>
      <c r="E60" s="285">
        <v>348</v>
      </c>
      <c r="F60" s="285">
        <v>268</v>
      </c>
      <c r="G60" s="285">
        <v>391</v>
      </c>
      <c r="H60" s="285">
        <v>252</v>
      </c>
      <c r="I60" s="203">
        <v>182</v>
      </c>
    </row>
    <row r="61" spans="1:9" x14ac:dyDescent="0.25">
      <c r="A61" s="438"/>
      <c r="B61" s="30" t="s">
        <v>104</v>
      </c>
      <c r="C61" s="285">
        <v>253</v>
      </c>
      <c r="D61" s="285">
        <v>150</v>
      </c>
      <c r="E61" s="285">
        <v>177</v>
      </c>
      <c r="F61" s="285">
        <v>120</v>
      </c>
      <c r="G61" s="285">
        <v>231</v>
      </c>
      <c r="H61" s="285">
        <v>92</v>
      </c>
      <c r="I61" s="203">
        <v>76</v>
      </c>
    </row>
    <row r="62" spans="1:9" x14ac:dyDescent="0.25">
      <c r="A62" s="438"/>
      <c r="B62" s="30" t="s">
        <v>105</v>
      </c>
      <c r="C62" s="285">
        <v>7</v>
      </c>
      <c r="D62" s="285">
        <v>33</v>
      </c>
      <c r="E62" s="285"/>
      <c r="F62" s="285">
        <v>9</v>
      </c>
      <c r="G62" s="285">
        <v>8</v>
      </c>
      <c r="H62" s="285">
        <v>15</v>
      </c>
      <c r="I62" s="203">
        <v>2</v>
      </c>
    </row>
    <row r="63" spans="1:9" x14ac:dyDescent="0.25">
      <c r="A63" s="439" t="s">
        <v>133</v>
      </c>
      <c r="B63" s="30" t="s">
        <v>106</v>
      </c>
      <c r="C63" s="285">
        <v>98</v>
      </c>
      <c r="D63" s="285">
        <v>88</v>
      </c>
      <c r="E63" s="285">
        <v>108</v>
      </c>
      <c r="F63" s="285">
        <v>67</v>
      </c>
      <c r="G63" s="285">
        <v>105</v>
      </c>
      <c r="H63" s="285">
        <v>76</v>
      </c>
      <c r="I63" s="203">
        <v>52</v>
      </c>
    </row>
    <row r="64" spans="1:9" x14ac:dyDescent="0.25">
      <c r="A64" s="439"/>
      <c r="B64" s="30" t="s">
        <v>107</v>
      </c>
      <c r="C64" s="285">
        <v>393</v>
      </c>
      <c r="D64" s="285">
        <v>126</v>
      </c>
      <c r="E64" s="285">
        <v>66</v>
      </c>
      <c r="F64" s="285">
        <v>45</v>
      </c>
      <c r="G64" s="285">
        <v>99</v>
      </c>
      <c r="H64" s="285">
        <v>67</v>
      </c>
      <c r="I64" s="203">
        <v>35</v>
      </c>
    </row>
    <row r="65" spans="1:10" x14ac:dyDescent="0.25">
      <c r="A65" s="439"/>
      <c r="B65" s="30" t="s">
        <v>108</v>
      </c>
      <c r="C65" s="285">
        <v>63</v>
      </c>
      <c r="D65" s="285">
        <v>41</v>
      </c>
      <c r="E65" s="285">
        <v>43</v>
      </c>
      <c r="F65" s="285">
        <v>31</v>
      </c>
      <c r="G65" s="285">
        <v>11</v>
      </c>
      <c r="H65" s="285">
        <v>15</v>
      </c>
      <c r="I65" s="203">
        <v>36</v>
      </c>
    </row>
    <row r="66" spans="1:10" x14ac:dyDescent="0.25">
      <c r="A66" s="439"/>
      <c r="B66" s="30" t="s">
        <v>109</v>
      </c>
      <c r="C66" s="285">
        <v>182</v>
      </c>
      <c r="D66" s="285">
        <v>116</v>
      </c>
      <c r="E66" s="285">
        <v>49</v>
      </c>
      <c r="F66" s="285">
        <v>53</v>
      </c>
      <c r="G66" s="285">
        <v>15</v>
      </c>
      <c r="H66" s="285">
        <v>102</v>
      </c>
      <c r="I66" s="203">
        <v>30</v>
      </c>
    </row>
    <row r="67" spans="1:10" x14ac:dyDescent="0.25">
      <c r="A67" s="439"/>
      <c r="B67" s="30" t="s">
        <v>110</v>
      </c>
      <c r="C67" s="285">
        <v>59</v>
      </c>
      <c r="D67" s="285">
        <v>13</v>
      </c>
      <c r="E67" s="285">
        <v>83</v>
      </c>
      <c r="F67" s="285">
        <v>23</v>
      </c>
      <c r="G67" s="285">
        <v>19</v>
      </c>
      <c r="H67" s="285">
        <v>22</v>
      </c>
      <c r="I67" s="203">
        <v>10</v>
      </c>
    </row>
    <row r="68" spans="1:10" x14ac:dyDescent="0.25">
      <c r="A68" s="439"/>
      <c r="B68" s="30" t="s">
        <v>111</v>
      </c>
      <c r="C68" s="285">
        <v>35</v>
      </c>
      <c r="D68" s="285">
        <v>59</v>
      </c>
      <c r="E68" s="285">
        <v>34</v>
      </c>
      <c r="F68" s="285">
        <v>28</v>
      </c>
      <c r="G68" s="285">
        <v>44</v>
      </c>
      <c r="H68" s="285">
        <v>80</v>
      </c>
      <c r="I68" s="203">
        <v>28</v>
      </c>
    </row>
    <row r="69" spans="1:10" x14ac:dyDescent="0.25">
      <c r="A69" s="439"/>
      <c r="B69" s="30" t="s">
        <v>112</v>
      </c>
      <c r="C69" s="285">
        <v>17</v>
      </c>
      <c r="D69" s="285">
        <v>18</v>
      </c>
      <c r="E69" s="285">
        <v>44</v>
      </c>
      <c r="F69" s="285">
        <v>12</v>
      </c>
      <c r="G69" s="285">
        <v>21</v>
      </c>
      <c r="H69" s="285">
        <v>18</v>
      </c>
      <c r="I69" s="203"/>
    </row>
    <row r="70" spans="1:10" x14ac:dyDescent="0.25">
      <c r="A70" s="439"/>
      <c r="B70" s="30" t="s">
        <v>113</v>
      </c>
      <c r="C70" s="285">
        <v>5</v>
      </c>
      <c r="D70" s="285">
        <v>3</v>
      </c>
      <c r="E70" s="285">
        <v>14</v>
      </c>
      <c r="F70" s="285">
        <v>11</v>
      </c>
      <c r="G70" s="285">
        <v>13</v>
      </c>
      <c r="H70" s="285">
        <v>12</v>
      </c>
      <c r="I70" s="203">
        <v>3</v>
      </c>
    </row>
    <row r="71" spans="1:10" x14ac:dyDescent="0.25">
      <c r="A71" s="439"/>
      <c r="B71" s="30" t="s">
        <v>114</v>
      </c>
      <c r="C71" s="285">
        <v>5</v>
      </c>
      <c r="D71" s="285">
        <v>26</v>
      </c>
      <c r="E71" s="285">
        <v>13</v>
      </c>
      <c r="F71" s="285">
        <v>17</v>
      </c>
      <c r="G71" s="285"/>
      <c r="H71" s="285">
        <v>10</v>
      </c>
      <c r="I71" s="203">
        <v>4</v>
      </c>
    </row>
    <row r="72" spans="1:10" x14ac:dyDescent="0.25">
      <c r="A72" s="438" t="s">
        <v>132</v>
      </c>
      <c r="B72" s="30" t="s">
        <v>115</v>
      </c>
      <c r="C72" s="285">
        <v>46</v>
      </c>
      <c r="D72" s="285">
        <v>50</v>
      </c>
      <c r="E72" s="285">
        <v>29</v>
      </c>
      <c r="F72" s="285">
        <v>178</v>
      </c>
      <c r="G72" s="285">
        <v>47</v>
      </c>
      <c r="H72" s="285">
        <v>36</v>
      </c>
      <c r="I72" s="203">
        <v>10</v>
      </c>
    </row>
    <row r="73" spans="1:10" x14ac:dyDescent="0.25">
      <c r="A73" s="438"/>
      <c r="B73" s="30" t="s">
        <v>116</v>
      </c>
      <c r="C73" s="285">
        <v>20</v>
      </c>
      <c r="D73" s="285">
        <v>33</v>
      </c>
      <c r="E73" s="285">
        <v>44</v>
      </c>
      <c r="F73" s="285">
        <v>48</v>
      </c>
      <c r="G73" s="285">
        <v>21</v>
      </c>
      <c r="H73" s="285">
        <v>20</v>
      </c>
      <c r="I73" s="203">
        <v>5</v>
      </c>
    </row>
    <row r="74" spans="1:10" x14ac:dyDescent="0.25">
      <c r="A74" s="438"/>
      <c r="B74" s="30" t="s">
        <v>117</v>
      </c>
      <c r="C74" s="285">
        <v>561</v>
      </c>
      <c r="D74" s="285">
        <v>90</v>
      </c>
      <c r="E74" s="285">
        <v>24</v>
      </c>
      <c r="F74" s="285">
        <v>26</v>
      </c>
      <c r="G74" s="285">
        <v>3</v>
      </c>
      <c r="H74" s="285">
        <v>49</v>
      </c>
      <c r="I74" s="203">
        <v>26</v>
      </c>
    </row>
    <row r="75" spans="1:10" x14ac:dyDescent="0.25">
      <c r="A75" s="438"/>
      <c r="B75" s="30" t="s">
        <v>118</v>
      </c>
      <c r="C75" s="285">
        <v>2</v>
      </c>
      <c r="D75" s="285">
        <v>14</v>
      </c>
      <c r="E75" s="285">
        <v>22</v>
      </c>
      <c r="F75" s="285">
        <v>51</v>
      </c>
      <c r="G75" s="285">
        <v>19</v>
      </c>
      <c r="H75" s="285">
        <v>30</v>
      </c>
      <c r="I75" s="203">
        <v>2</v>
      </c>
    </row>
    <row r="76" spans="1:10" x14ac:dyDescent="0.25">
      <c r="A76" s="438"/>
      <c r="B76" s="30" t="s">
        <v>119</v>
      </c>
      <c r="C76" s="285">
        <v>69</v>
      </c>
      <c r="D76" s="285">
        <v>47</v>
      </c>
      <c r="E76" s="285">
        <v>26</v>
      </c>
      <c r="F76" s="285">
        <v>55</v>
      </c>
      <c r="G76" s="285">
        <v>16</v>
      </c>
      <c r="H76" s="285">
        <v>18</v>
      </c>
      <c r="I76" s="203">
        <v>1</v>
      </c>
    </row>
    <row r="77" spans="1:10" x14ac:dyDescent="0.25">
      <c r="A77" s="438"/>
      <c r="B77" s="30" t="s">
        <v>120</v>
      </c>
      <c r="C77" s="285">
        <v>35</v>
      </c>
      <c r="D77" s="288">
        <v>5</v>
      </c>
      <c r="E77" s="288">
        <v>2</v>
      </c>
      <c r="F77" s="288">
        <v>10</v>
      </c>
      <c r="G77" s="288">
        <v>4</v>
      </c>
      <c r="H77" s="288">
        <v>2</v>
      </c>
      <c r="I77" s="203">
        <v>7</v>
      </c>
    </row>
    <row r="78" spans="1:10" x14ac:dyDescent="0.25">
      <c r="B78" s="40" t="s">
        <v>121</v>
      </c>
      <c r="C78" s="53">
        <f>SUM(C9:C77)</f>
        <v>11518</v>
      </c>
      <c r="D78" s="53">
        <f t="shared" ref="D78:I78" si="0">SUM(D9:D77)</f>
        <v>10463</v>
      </c>
      <c r="E78" s="351">
        <f t="shared" ref="E78" si="1">SUM(E9:E77)</f>
        <v>6346</v>
      </c>
      <c r="F78" s="53">
        <f t="shared" si="0"/>
        <v>5967</v>
      </c>
      <c r="G78" s="53">
        <f t="shared" si="0"/>
        <v>5434</v>
      </c>
      <c r="H78" s="53">
        <f t="shared" si="0"/>
        <v>4524</v>
      </c>
      <c r="I78" s="53">
        <f t="shared" si="0"/>
        <v>3106</v>
      </c>
    </row>
    <row r="80" spans="1:10" x14ac:dyDescent="0.25">
      <c r="B80" s="35"/>
      <c r="C80" s="35"/>
      <c r="D80" s="35"/>
      <c r="E80" s="256"/>
      <c r="F80" s="35"/>
      <c r="G80" s="35"/>
      <c r="H80" s="35"/>
      <c r="I80" s="35"/>
      <c r="J80" s="35"/>
    </row>
    <row r="81" spans="2:10" x14ac:dyDescent="0.25">
      <c r="B81" s="35"/>
      <c r="C81" s="35"/>
      <c r="D81" s="35"/>
      <c r="E81" s="256"/>
      <c r="F81" s="35"/>
      <c r="G81" s="35"/>
      <c r="H81" s="35"/>
      <c r="I81" s="35"/>
      <c r="J81" s="35"/>
    </row>
    <row r="82" spans="2:10" x14ac:dyDescent="0.25">
      <c r="B82" s="35"/>
      <c r="C82" s="35"/>
      <c r="D82" s="35"/>
      <c r="E82" s="256"/>
      <c r="F82" s="35"/>
      <c r="G82" s="35"/>
      <c r="H82" s="35"/>
      <c r="I82" s="35"/>
      <c r="J82" s="35"/>
    </row>
    <row r="83" spans="2:10" x14ac:dyDescent="0.25">
      <c r="B83" s="35"/>
      <c r="C83" s="35"/>
      <c r="G83" s="35"/>
      <c r="H83" s="35"/>
      <c r="J83" s="35"/>
    </row>
    <row r="84" spans="2:10" x14ac:dyDescent="0.25">
      <c r="B84" s="35"/>
      <c r="J84" s="35"/>
    </row>
    <row r="85" spans="2:10" x14ac:dyDescent="0.25">
      <c r="B85" s="35"/>
      <c r="J85" s="35"/>
    </row>
    <row r="86" spans="2:10" x14ac:dyDescent="0.25">
      <c r="B86" s="35"/>
      <c r="J86" s="35"/>
    </row>
    <row r="87" spans="2:10" x14ac:dyDescent="0.25">
      <c r="B87" s="35"/>
      <c r="J87" s="35"/>
    </row>
    <row r="88" spans="2:10" x14ac:dyDescent="0.25">
      <c r="B88" s="35"/>
      <c r="J88" s="35"/>
    </row>
    <row r="89" spans="2:10" x14ac:dyDescent="0.25">
      <c r="B89" s="35"/>
      <c r="J89" s="35"/>
    </row>
    <row r="90" spans="2:10" x14ac:dyDescent="0.25">
      <c r="B90" s="35"/>
      <c r="J90" s="35"/>
    </row>
    <row r="91" spans="2:10" x14ac:dyDescent="0.25">
      <c r="B91" s="35"/>
      <c r="J91" s="35"/>
    </row>
    <row r="92" spans="2:10" x14ac:dyDescent="0.25">
      <c r="B92" s="35"/>
      <c r="J92" s="35"/>
    </row>
    <row r="93" spans="2:10" x14ac:dyDescent="0.25">
      <c r="B93" s="35"/>
      <c r="J93" s="35"/>
    </row>
    <row r="94" spans="2:10" x14ac:dyDescent="0.25">
      <c r="B94" s="35"/>
      <c r="J94" s="35"/>
    </row>
    <row r="95" spans="2:10" x14ac:dyDescent="0.25">
      <c r="B95" s="35"/>
      <c r="J95" s="35"/>
    </row>
    <row r="96" spans="2:10" x14ac:dyDescent="0.25">
      <c r="B96" s="35"/>
      <c r="J96" s="35"/>
    </row>
    <row r="97" spans="2:10" x14ac:dyDescent="0.25">
      <c r="B97" s="35"/>
      <c r="J97" s="35"/>
    </row>
    <row r="98" spans="2:10" x14ac:dyDescent="0.25">
      <c r="B98" s="35"/>
      <c r="J98" s="35"/>
    </row>
    <row r="99" spans="2:10" x14ac:dyDescent="0.25">
      <c r="B99" s="35"/>
      <c r="J99" s="35"/>
    </row>
    <row r="100" spans="2:10" x14ac:dyDescent="0.25">
      <c r="B100" s="35"/>
      <c r="J100" s="35"/>
    </row>
    <row r="101" spans="2:10" x14ac:dyDescent="0.25">
      <c r="B101" s="35"/>
      <c r="J101" s="35"/>
    </row>
    <row r="102" spans="2:10" x14ac:dyDescent="0.25">
      <c r="B102" s="35"/>
      <c r="J102" s="35"/>
    </row>
    <row r="103" spans="2:10" x14ac:dyDescent="0.25">
      <c r="B103" s="35"/>
      <c r="J103" s="35"/>
    </row>
    <row r="104" spans="2:10" x14ac:dyDescent="0.25">
      <c r="B104" s="35"/>
      <c r="J104" s="35"/>
    </row>
    <row r="105" spans="2:10" x14ac:dyDescent="0.25">
      <c r="B105" s="35"/>
      <c r="J105" s="35"/>
    </row>
    <row r="106" spans="2:10" x14ac:dyDescent="0.25">
      <c r="B106" s="35"/>
      <c r="J106" s="35"/>
    </row>
    <row r="107" spans="2:10" x14ac:dyDescent="0.25">
      <c r="B107" s="35"/>
      <c r="J107" s="35"/>
    </row>
    <row r="108" spans="2:10" x14ac:dyDescent="0.25">
      <c r="B108" s="35"/>
      <c r="J108" s="35"/>
    </row>
    <row r="109" spans="2:10" x14ac:dyDescent="0.25">
      <c r="B109" s="35"/>
      <c r="J109" s="35"/>
    </row>
    <row r="110" spans="2:10" x14ac:dyDescent="0.25">
      <c r="B110" s="35"/>
      <c r="J110" s="35"/>
    </row>
    <row r="111" spans="2:10" x14ac:dyDescent="0.25">
      <c r="B111" s="35"/>
      <c r="J111" s="35"/>
    </row>
    <row r="112" spans="2:10" x14ac:dyDescent="0.25">
      <c r="B112" s="35"/>
      <c r="J112" s="35"/>
    </row>
    <row r="113" spans="2:10" x14ac:dyDescent="0.25">
      <c r="B113" s="35"/>
      <c r="J113" s="35"/>
    </row>
    <row r="114" spans="2:10" x14ac:dyDescent="0.25">
      <c r="B114" s="35"/>
      <c r="J114" s="35"/>
    </row>
    <row r="115" spans="2:10" x14ac:dyDescent="0.25">
      <c r="B115" s="35"/>
      <c r="J115" s="35"/>
    </row>
    <row r="116" spans="2:10" x14ac:dyDescent="0.25">
      <c r="B116" s="35"/>
      <c r="J116" s="35"/>
    </row>
    <row r="117" spans="2:10" x14ac:dyDescent="0.25">
      <c r="B117" s="35"/>
      <c r="J117" s="35"/>
    </row>
    <row r="118" spans="2:10" x14ac:dyDescent="0.25">
      <c r="B118" s="35"/>
      <c r="J118" s="35"/>
    </row>
    <row r="119" spans="2:10" x14ac:dyDescent="0.25">
      <c r="B119" s="35"/>
      <c r="J119" s="35"/>
    </row>
    <row r="120" spans="2:10" x14ac:dyDescent="0.25">
      <c r="B120" s="35"/>
      <c r="J120" s="35"/>
    </row>
    <row r="121" spans="2:10" x14ac:dyDescent="0.25">
      <c r="B121" s="35"/>
      <c r="J121" s="35"/>
    </row>
    <row r="122" spans="2:10" x14ac:dyDescent="0.25">
      <c r="B122" s="35"/>
      <c r="J122" s="35"/>
    </row>
    <row r="123" spans="2:10" x14ac:dyDescent="0.25">
      <c r="B123" s="35"/>
      <c r="J123" s="35"/>
    </row>
    <row r="124" spans="2:10" x14ac:dyDescent="0.25">
      <c r="B124" s="35"/>
      <c r="J124" s="35"/>
    </row>
    <row r="125" spans="2:10" x14ac:dyDescent="0.25">
      <c r="B125" s="35"/>
      <c r="J125" s="35"/>
    </row>
    <row r="126" spans="2:10" x14ac:dyDescent="0.25">
      <c r="B126" s="35"/>
      <c r="J126" s="35"/>
    </row>
    <row r="127" spans="2:10" x14ac:dyDescent="0.25">
      <c r="B127" s="35"/>
      <c r="J127" s="35"/>
    </row>
    <row r="128" spans="2:10" x14ac:dyDescent="0.25">
      <c r="B128" s="35"/>
      <c r="J128" s="35"/>
    </row>
    <row r="129" spans="2:10" x14ac:dyDescent="0.25">
      <c r="B129" s="35"/>
      <c r="J129" s="35"/>
    </row>
    <row r="130" spans="2:10" x14ac:dyDescent="0.25">
      <c r="B130" s="35"/>
      <c r="J130" s="35"/>
    </row>
    <row r="131" spans="2:10" x14ac:dyDescent="0.25">
      <c r="B131" s="35"/>
      <c r="J131" s="35"/>
    </row>
    <row r="132" spans="2:10" x14ac:dyDescent="0.25">
      <c r="B132" s="35"/>
      <c r="J132" s="35"/>
    </row>
    <row r="133" spans="2:10" x14ac:dyDescent="0.25">
      <c r="B133" s="35"/>
      <c r="J133" s="35"/>
    </row>
    <row r="134" spans="2:10" x14ac:dyDescent="0.25">
      <c r="B134" s="35"/>
      <c r="J134" s="35"/>
    </row>
    <row r="135" spans="2:10" x14ac:dyDescent="0.25">
      <c r="B135" s="35"/>
      <c r="J135" s="35"/>
    </row>
    <row r="136" spans="2:10" x14ac:dyDescent="0.25">
      <c r="B136" s="35"/>
      <c r="J136" s="35"/>
    </row>
    <row r="137" spans="2:10" x14ac:dyDescent="0.25">
      <c r="B137" s="35"/>
      <c r="J137" s="35"/>
    </row>
    <row r="138" spans="2:10" x14ac:dyDescent="0.25">
      <c r="B138" s="35"/>
      <c r="J138" s="35"/>
    </row>
    <row r="139" spans="2:10" x14ac:dyDescent="0.25">
      <c r="B139" s="35"/>
      <c r="J139" s="35"/>
    </row>
    <row r="140" spans="2:10" x14ac:dyDescent="0.25">
      <c r="B140" s="35"/>
      <c r="J140" s="35"/>
    </row>
    <row r="141" spans="2:10" x14ac:dyDescent="0.25">
      <c r="B141" s="35"/>
      <c r="J141" s="35"/>
    </row>
    <row r="142" spans="2:10" x14ac:dyDescent="0.25">
      <c r="B142" s="35"/>
      <c r="J142" s="35"/>
    </row>
    <row r="143" spans="2:10" x14ac:dyDescent="0.25">
      <c r="B143" s="35"/>
      <c r="J143" s="35"/>
    </row>
    <row r="144" spans="2:10" x14ac:dyDescent="0.25">
      <c r="B144" s="35"/>
      <c r="J144" s="35"/>
    </row>
    <row r="145" spans="2:10" x14ac:dyDescent="0.25">
      <c r="B145" s="35"/>
      <c r="J145" s="35"/>
    </row>
    <row r="146" spans="2:10" x14ac:dyDescent="0.25">
      <c r="B146" s="35"/>
      <c r="J146" s="35"/>
    </row>
    <row r="147" spans="2:10" x14ac:dyDescent="0.25">
      <c r="B147" s="35"/>
      <c r="J147" s="35"/>
    </row>
    <row r="148" spans="2:10" x14ac:dyDescent="0.25">
      <c r="B148" s="35"/>
      <c r="J148" s="35"/>
    </row>
    <row r="149" spans="2:10" x14ac:dyDescent="0.25">
      <c r="B149" s="35"/>
      <c r="J149" s="35"/>
    </row>
    <row r="150" spans="2:10" x14ac:dyDescent="0.25">
      <c r="B150" s="35"/>
      <c r="J150" s="35"/>
    </row>
    <row r="151" spans="2:10" x14ac:dyDescent="0.25">
      <c r="B151" s="35"/>
      <c r="J151" s="35"/>
    </row>
    <row r="152" spans="2:10" x14ac:dyDescent="0.25">
      <c r="B152" s="35"/>
      <c r="J152" s="35"/>
    </row>
  </sheetData>
  <mergeCells count="19">
    <mergeCell ref="G7:G8"/>
    <mergeCell ref="H7:H8"/>
    <mergeCell ref="I7:I8"/>
    <mergeCell ref="A55:A59"/>
    <mergeCell ref="A60:A62"/>
    <mergeCell ref="B7:B8"/>
    <mergeCell ref="A7:A8"/>
    <mergeCell ref="D7:D8"/>
    <mergeCell ref="F7:F8"/>
    <mergeCell ref="C7:C8"/>
    <mergeCell ref="E7:E8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Q94"/>
  <sheetViews>
    <sheetView topLeftCell="A71" workbookViewId="0">
      <selection activeCell="Q82" sqref="Q82"/>
    </sheetView>
  </sheetViews>
  <sheetFormatPr baseColWidth="10" defaultRowHeight="15" x14ac:dyDescent="0.25"/>
  <cols>
    <col min="1" max="1" width="30.7109375" customWidth="1"/>
    <col min="2" max="2" width="30.5703125" customWidth="1"/>
    <col min="3" max="9" width="11.5703125" customWidth="1"/>
  </cols>
  <sheetData>
    <row r="1" spans="1:9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</row>
    <row r="3" spans="1:9" ht="15.75" x14ac:dyDescent="0.25">
      <c r="A3" s="2" t="s">
        <v>265</v>
      </c>
      <c r="B3" s="2"/>
    </row>
    <row r="4" spans="1:9" ht="15.75" x14ac:dyDescent="0.25">
      <c r="A4" s="2"/>
      <c r="B4" s="2"/>
    </row>
    <row r="5" spans="1:9" ht="15.75" x14ac:dyDescent="0.25">
      <c r="A5" s="128" t="s">
        <v>396</v>
      </c>
      <c r="B5" s="2"/>
    </row>
    <row r="6" spans="1:9" ht="15.75" x14ac:dyDescent="0.25">
      <c r="B6" s="2"/>
    </row>
    <row r="7" spans="1:9" x14ac:dyDescent="0.25">
      <c r="A7" s="489" t="s">
        <v>123</v>
      </c>
      <c r="B7" s="495" t="s">
        <v>122</v>
      </c>
      <c r="C7" s="498" t="s">
        <v>147</v>
      </c>
      <c r="D7" s="496" t="s">
        <v>148</v>
      </c>
      <c r="E7" s="496" t="s">
        <v>149</v>
      </c>
      <c r="F7" s="496" t="s">
        <v>150</v>
      </c>
      <c r="G7" s="496" t="s">
        <v>151</v>
      </c>
      <c r="H7" s="496" t="s">
        <v>152</v>
      </c>
      <c r="I7" s="496" t="s">
        <v>6</v>
      </c>
    </row>
    <row r="8" spans="1:9" ht="15.75" customHeight="1" x14ac:dyDescent="0.25">
      <c r="A8" s="490"/>
      <c r="B8" s="495"/>
      <c r="C8" s="499"/>
      <c r="D8" s="497"/>
      <c r="E8" s="497"/>
      <c r="F8" s="497"/>
      <c r="G8" s="497"/>
      <c r="H8" s="497"/>
      <c r="I8" s="497"/>
    </row>
    <row r="9" spans="1:9" x14ac:dyDescent="0.25">
      <c r="A9" s="438" t="s">
        <v>124</v>
      </c>
      <c r="B9" s="30" t="s">
        <v>52</v>
      </c>
      <c r="C9" s="317">
        <v>1026</v>
      </c>
      <c r="D9" s="311">
        <v>2268</v>
      </c>
      <c r="E9" s="311">
        <v>1176</v>
      </c>
      <c r="F9" s="311">
        <v>1084</v>
      </c>
      <c r="G9" s="311">
        <v>387</v>
      </c>
      <c r="H9" s="311">
        <v>301</v>
      </c>
      <c r="I9" s="192">
        <f>SUM(C9:H9)</f>
        <v>6242</v>
      </c>
    </row>
    <row r="10" spans="1:9" x14ac:dyDescent="0.25">
      <c r="A10" s="438"/>
      <c r="B10" s="30" t="s">
        <v>53</v>
      </c>
      <c r="C10" s="317">
        <v>2332</v>
      </c>
      <c r="D10" s="311">
        <v>5677</v>
      </c>
      <c r="E10" s="311">
        <v>3604</v>
      </c>
      <c r="F10" s="311">
        <v>3303</v>
      </c>
      <c r="G10" s="311">
        <v>1256</v>
      </c>
      <c r="H10" s="311">
        <v>1107</v>
      </c>
      <c r="I10" s="192">
        <f t="shared" ref="I10:I73" si="0">SUM(C10:H10)</f>
        <v>17279</v>
      </c>
    </row>
    <row r="11" spans="1:9" x14ac:dyDescent="0.25">
      <c r="A11" s="438"/>
      <c r="B11" s="30" t="s">
        <v>54</v>
      </c>
      <c r="C11" s="317">
        <v>2027</v>
      </c>
      <c r="D11" s="311">
        <v>4901</v>
      </c>
      <c r="E11" s="311">
        <v>3402</v>
      </c>
      <c r="F11" s="311">
        <v>3099</v>
      </c>
      <c r="G11" s="311">
        <v>1339</v>
      </c>
      <c r="H11" s="311">
        <v>995</v>
      </c>
      <c r="I11" s="192">
        <f t="shared" si="0"/>
        <v>15763</v>
      </c>
    </row>
    <row r="12" spans="1:9" x14ac:dyDescent="0.25">
      <c r="A12" s="438"/>
      <c r="B12" s="30" t="s">
        <v>55</v>
      </c>
      <c r="C12" s="317">
        <v>1537</v>
      </c>
      <c r="D12" s="311">
        <v>3630</v>
      </c>
      <c r="E12" s="311">
        <v>1979</v>
      </c>
      <c r="F12" s="311">
        <v>1861</v>
      </c>
      <c r="G12" s="311">
        <v>735</v>
      </c>
      <c r="H12" s="311">
        <v>642</v>
      </c>
      <c r="I12" s="192">
        <f t="shared" si="0"/>
        <v>10384</v>
      </c>
    </row>
    <row r="13" spans="1:9" x14ac:dyDescent="0.25">
      <c r="A13" s="438"/>
      <c r="B13" s="30" t="s">
        <v>56</v>
      </c>
      <c r="C13" s="317">
        <v>1575</v>
      </c>
      <c r="D13" s="311">
        <v>3694</v>
      </c>
      <c r="E13" s="311">
        <v>2048</v>
      </c>
      <c r="F13" s="311">
        <v>2406</v>
      </c>
      <c r="G13" s="311">
        <v>1171</v>
      </c>
      <c r="H13" s="311">
        <v>1169</v>
      </c>
      <c r="I13" s="192">
        <f t="shared" si="0"/>
        <v>12063</v>
      </c>
    </row>
    <row r="14" spans="1:9" x14ac:dyDescent="0.25">
      <c r="A14" s="438"/>
      <c r="B14" s="30" t="s">
        <v>57</v>
      </c>
      <c r="C14" s="317">
        <v>947</v>
      </c>
      <c r="D14" s="311">
        <v>2098</v>
      </c>
      <c r="E14" s="311">
        <v>1221</v>
      </c>
      <c r="F14" s="311">
        <v>1206</v>
      </c>
      <c r="G14" s="311">
        <v>566</v>
      </c>
      <c r="H14" s="311">
        <v>554</v>
      </c>
      <c r="I14" s="192">
        <f t="shared" si="0"/>
        <v>6592</v>
      </c>
    </row>
    <row r="15" spans="1:9" x14ac:dyDescent="0.25">
      <c r="A15" s="438" t="s">
        <v>125</v>
      </c>
      <c r="B15" s="30" t="s">
        <v>58</v>
      </c>
      <c r="C15" s="317">
        <v>426</v>
      </c>
      <c r="D15" s="311">
        <v>1423</v>
      </c>
      <c r="E15" s="311">
        <v>823</v>
      </c>
      <c r="F15" s="311">
        <v>705</v>
      </c>
      <c r="G15" s="311">
        <v>348</v>
      </c>
      <c r="H15" s="311">
        <v>414</v>
      </c>
      <c r="I15" s="192">
        <f t="shared" si="0"/>
        <v>4139</v>
      </c>
    </row>
    <row r="16" spans="1:9" x14ac:dyDescent="0.25">
      <c r="A16" s="438"/>
      <c r="B16" s="30" t="s">
        <v>59</v>
      </c>
      <c r="C16" s="317">
        <v>334</v>
      </c>
      <c r="D16" s="311">
        <v>956</v>
      </c>
      <c r="E16" s="311">
        <v>771</v>
      </c>
      <c r="F16" s="311">
        <v>1062</v>
      </c>
      <c r="G16" s="311">
        <v>503</v>
      </c>
      <c r="H16" s="311">
        <v>619</v>
      </c>
      <c r="I16" s="192">
        <f t="shared" si="0"/>
        <v>4245</v>
      </c>
    </row>
    <row r="17" spans="1:9" x14ac:dyDescent="0.25">
      <c r="A17" s="438"/>
      <c r="B17" s="30" t="s">
        <v>60</v>
      </c>
      <c r="C17" s="317">
        <v>715</v>
      </c>
      <c r="D17" s="311">
        <v>1667</v>
      </c>
      <c r="E17" s="311">
        <v>1108</v>
      </c>
      <c r="F17" s="311">
        <v>1040</v>
      </c>
      <c r="G17" s="311">
        <v>539</v>
      </c>
      <c r="H17" s="311">
        <v>671</v>
      </c>
      <c r="I17" s="192">
        <f t="shared" si="0"/>
        <v>5740</v>
      </c>
    </row>
    <row r="18" spans="1:9" x14ac:dyDescent="0.25">
      <c r="A18" s="438"/>
      <c r="B18" s="30" t="s">
        <v>61</v>
      </c>
      <c r="C18" s="317">
        <v>485</v>
      </c>
      <c r="D18" s="311">
        <v>1363</v>
      </c>
      <c r="E18" s="311">
        <v>812</v>
      </c>
      <c r="F18" s="311">
        <v>996</v>
      </c>
      <c r="G18" s="311">
        <v>509</v>
      </c>
      <c r="H18" s="311">
        <v>535</v>
      </c>
      <c r="I18" s="192">
        <f t="shared" si="0"/>
        <v>4700</v>
      </c>
    </row>
    <row r="19" spans="1:9" x14ac:dyDescent="0.25">
      <c r="A19" s="438"/>
      <c r="B19" s="30" t="s">
        <v>62</v>
      </c>
      <c r="C19" s="317">
        <v>869</v>
      </c>
      <c r="D19" s="311">
        <v>1771</v>
      </c>
      <c r="E19" s="311">
        <v>1148</v>
      </c>
      <c r="F19" s="311">
        <v>1076</v>
      </c>
      <c r="G19" s="311">
        <v>421</v>
      </c>
      <c r="H19" s="311">
        <v>317</v>
      </c>
      <c r="I19" s="192">
        <f t="shared" si="0"/>
        <v>5602</v>
      </c>
    </row>
    <row r="20" spans="1:9" x14ac:dyDescent="0.25">
      <c r="A20" s="438"/>
      <c r="B20" s="30" t="s">
        <v>63</v>
      </c>
      <c r="C20" s="317">
        <v>300</v>
      </c>
      <c r="D20" s="311">
        <v>1029</v>
      </c>
      <c r="E20" s="311">
        <v>724</v>
      </c>
      <c r="F20" s="311">
        <v>772</v>
      </c>
      <c r="G20" s="311">
        <v>430</v>
      </c>
      <c r="H20" s="311">
        <v>497</v>
      </c>
      <c r="I20" s="192">
        <f t="shared" si="0"/>
        <v>3752</v>
      </c>
    </row>
    <row r="21" spans="1:9" x14ac:dyDescent="0.25">
      <c r="A21" s="438"/>
      <c r="B21" s="30" t="s">
        <v>64</v>
      </c>
      <c r="C21" s="317">
        <v>2</v>
      </c>
      <c r="D21" s="311">
        <v>11</v>
      </c>
      <c r="E21" s="311">
        <v>13</v>
      </c>
      <c r="F21" s="311">
        <v>8</v>
      </c>
      <c r="G21" s="311">
        <v>8</v>
      </c>
      <c r="H21" s="311">
        <v>7</v>
      </c>
      <c r="I21" s="192">
        <f t="shared" si="0"/>
        <v>49</v>
      </c>
    </row>
    <row r="22" spans="1:9" x14ac:dyDescent="0.25">
      <c r="A22" s="439" t="s">
        <v>126</v>
      </c>
      <c r="B22" s="30" t="s">
        <v>65</v>
      </c>
      <c r="C22" s="317">
        <v>980</v>
      </c>
      <c r="D22" s="311">
        <v>2841</v>
      </c>
      <c r="E22" s="311">
        <v>1859</v>
      </c>
      <c r="F22" s="311">
        <v>2074</v>
      </c>
      <c r="G22" s="311">
        <v>1067</v>
      </c>
      <c r="H22" s="311">
        <v>1259</v>
      </c>
      <c r="I22" s="192">
        <f t="shared" si="0"/>
        <v>10080</v>
      </c>
    </row>
    <row r="23" spans="1:9" x14ac:dyDescent="0.25">
      <c r="A23" s="439"/>
      <c r="B23" s="30" t="s">
        <v>66</v>
      </c>
      <c r="C23" s="317">
        <v>448</v>
      </c>
      <c r="D23" s="311">
        <v>1518</v>
      </c>
      <c r="E23" s="311">
        <v>1424</v>
      </c>
      <c r="F23" s="311">
        <v>1472</v>
      </c>
      <c r="G23" s="311">
        <v>741</v>
      </c>
      <c r="H23" s="311">
        <v>956</v>
      </c>
      <c r="I23" s="192">
        <f t="shared" si="0"/>
        <v>6559</v>
      </c>
    </row>
    <row r="24" spans="1:9" x14ac:dyDescent="0.25">
      <c r="A24" s="439"/>
      <c r="B24" s="30" t="s">
        <v>67</v>
      </c>
      <c r="C24" s="317">
        <v>275</v>
      </c>
      <c r="D24" s="311">
        <v>997</v>
      </c>
      <c r="E24" s="311">
        <v>772</v>
      </c>
      <c r="F24" s="311">
        <v>957</v>
      </c>
      <c r="G24" s="311">
        <v>756</v>
      </c>
      <c r="H24" s="311">
        <v>972</v>
      </c>
      <c r="I24" s="192">
        <f t="shared" si="0"/>
        <v>4729</v>
      </c>
    </row>
    <row r="25" spans="1:9" x14ac:dyDescent="0.25">
      <c r="A25" s="439"/>
      <c r="B25" s="30" t="s">
        <v>68</v>
      </c>
      <c r="C25" s="317">
        <v>655</v>
      </c>
      <c r="D25" s="311">
        <v>1632</v>
      </c>
      <c r="E25" s="311">
        <v>1318</v>
      </c>
      <c r="F25" s="311">
        <v>1618</v>
      </c>
      <c r="G25" s="311">
        <v>807</v>
      </c>
      <c r="H25" s="311">
        <v>923</v>
      </c>
      <c r="I25" s="192">
        <f t="shared" si="0"/>
        <v>6953</v>
      </c>
    </row>
    <row r="26" spans="1:9" x14ac:dyDescent="0.25">
      <c r="A26" s="439"/>
      <c r="B26" s="30" t="s">
        <v>69</v>
      </c>
      <c r="C26" s="317">
        <v>163</v>
      </c>
      <c r="D26" s="311">
        <v>639</v>
      </c>
      <c r="E26" s="311">
        <v>501</v>
      </c>
      <c r="F26" s="311">
        <v>761</v>
      </c>
      <c r="G26" s="311">
        <v>378</v>
      </c>
      <c r="H26" s="311">
        <v>568</v>
      </c>
      <c r="I26" s="192">
        <f t="shared" si="0"/>
        <v>3010</v>
      </c>
    </row>
    <row r="27" spans="1:9" x14ac:dyDescent="0.25">
      <c r="A27" s="439"/>
      <c r="B27" s="30" t="s">
        <v>70</v>
      </c>
      <c r="C27" s="317">
        <v>323</v>
      </c>
      <c r="D27" s="311">
        <v>829</v>
      </c>
      <c r="E27" s="311">
        <v>739</v>
      </c>
      <c r="F27" s="311">
        <v>943</v>
      </c>
      <c r="G27" s="311">
        <v>670</v>
      </c>
      <c r="H27" s="311">
        <v>935</v>
      </c>
      <c r="I27" s="192">
        <f t="shared" si="0"/>
        <v>4439</v>
      </c>
    </row>
    <row r="28" spans="1:9" x14ac:dyDescent="0.25">
      <c r="A28" s="439"/>
      <c r="B28" s="30" t="s">
        <v>71</v>
      </c>
      <c r="C28" s="317">
        <v>131</v>
      </c>
      <c r="D28" s="311">
        <v>344</v>
      </c>
      <c r="E28" s="311">
        <v>411</v>
      </c>
      <c r="F28" s="311">
        <v>518</v>
      </c>
      <c r="G28" s="311">
        <v>311</v>
      </c>
      <c r="H28" s="311">
        <v>467</v>
      </c>
      <c r="I28" s="192">
        <f t="shared" si="0"/>
        <v>2182</v>
      </c>
    </row>
    <row r="29" spans="1:9" x14ac:dyDescent="0.25">
      <c r="A29" s="438" t="s">
        <v>127</v>
      </c>
      <c r="B29" s="30" t="s">
        <v>72</v>
      </c>
      <c r="C29" s="317">
        <v>1095</v>
      </c>
      <c r="D29" s="311">
        <v>2924</v>
      </c>
      <c r="E29" s="311">
        <v>2013</v>
      </c>
      <c r="F29" s="311">
        <v>2054</v>
      </c>
      <c r="G29" s="311">
        <v>813</v>
      </c>
      <c r="H29" s="311">
        <v>730</v>
      </c>
      <c r="I29" s="192">
        <f t="shared" si="0"/>
        <v>9629</v>
      </c>
    </row>
    <row r="30" spans="1:9" x14ac:dyDescent="0.25">
      <c r="A30" s="438"/>
      <c r="B30" s="30" t="s">
        <v>73</v>
      </c>
      <c r="C30" s="317">
        <v>342</v>
      </c>
      <c r="D30" s="311">
        <v>834</v>
      </c>
      <c r="E30" s="311">
        <v>680</v>
      </c>
      <c r="F30" s="311">
        <v>758</v>
      </c>
      <c r="G30" s="311">
        <v>572</v>
      </c>
      <c r="H30" s="311">
        <v>471</v>
      </c>
      <c r="I30" s="192">
        <f t="shared" si="0"/>
        <v>3657</v>
      </c>
    </row>
    <row r="31" spans="1:9" x14ac:dyDescent="0.25">
      <c r="A31" s="438"/>
      <c r="B31" s="30" t="s">
        <v>74</v>
      </c>
      <c r="C31" s="317">
        <v>341</v>
      </c>
      <c r="D31" s="311">
        <v>1081</v>
      </c>
      <c r="E31" s="311">
        <v>880</v>
      </c>
      <c r="F31" s="311">
        <v>844</v>
      </c>
      <c r="G31" s="311">
        <v>371</v>
      </c>
      <c r="H31" s="311">
        <v>432</v>
      </c>
      <c r="I31" s="192">
        <f t="shared" si="0"/>
        <v>3949</v>
      </c>
    </row>
    <row r="32" spans="1:9" x14ac:dyDescent="0.25">
      <c r="A32" s="438"/>
      <c r="B32" s="30" t="s">
        <v>75</v>
      </c>
      <c r="C32" s="317">
        <v>151</v>
      </c>
      <c r="D32" s="311">
        <v>489</v>
      </c>
      <c r="E32" s="311">
        <v>506</v>
      </c>
      <c r="F32" s="311">
        <v>614</v>
      </c>
      <c r="G32" s="311">
        <v>508</v>
      </c>
      <c r="H32" s="311">
        <v>521</v>
      </c>
      <c r="I32" s="192">
        <f t="shared" si="0"/>
        <v>2789</v>
      </c>
    </row>
    <row r="33" spans="1:9" x14ac:dyDescent="0.25">
      <c r="A33" s="438"/>
      <c r="B33" s="30" t="s">
        <v>76</v>
      </c>
      <c r="C33" s="317">
        <v>52</v>
      </c>
      <c r="D33" s="311">
        <v>199</v>
      </c>
      <c r="E33" s="311">
        <v>186</v>
      </c>
      <c r="F33" s="311">
        <v>212</v>
      </c>
      <c r="G33" s="311">
        <v>141</v>
      </c>
      <c r="H33" s="311">
        <v>226</v>
      </c>
      <c r="I33" s="192">
        <f t="shared" si="0"/>
        <v>1016</v>
      </c>
    </row>
    <row r="34" spans="1:9" x14ac:dyDescent="0.25">
      <c r="A34" s="438"/>
      <c r="B34" s="30" t="s">
        <v>77</v>
      </c>
      <c r="C34" s="317">
        <v>20</v>
      </c>
      <c r="D34" s="311">
        <v>47</v>
      </c>
      <c r="E34" s="311">
        <v>27</v>
      </c>
      <c r="F34" s="311">
        <v>44</v>
      </c>
      <c r="G34" s="311">
        <v>14</v>
      </c>
      <c r="H34" s="311">
        <v>40</v>
      </c>
      <c r="I34" s="192">
        <f t="shared" si="0"/>
        <v>192</v>
      </c>
    </row>
    <row r="35" spans="1:9" x14ac:dyDescent="0.25">
      <c r="A35" s="438"/>
      <c r="B35" s="30" t="s">
        <v>78</v>
      </c>
      <c r="C35" s="317">
        <v>302</v>
      </c>
      <c r="D35" s="311">
        <v>1033</v>
      </c>
      <c r="E35" s="311">
        <v>814</v>
      </c>
      <c r="F35" s="311">
        <v>914</v>
      </c>
      <c r="G35" s="311">
        <v>417</v>
      </c>
      <c r="H35" s="311">
        <v>636</v>
      </c>
      <c r="I35" s="192">
        <f t="shared" si="0"/>
        <v>4116</v>
      </c>
    </row>
    <row r="36" spans="1:9" x14ac:dyDescent="0.25">
      <c r="A36" s="438"/>
      <c r="B36" s="30" t="s">
        <v>79</v>
      </c>
      <c r="C36" s="317">
        <v>516</v>
      </c>
      <c r="D36" s="311">
        <v>1645</v>
      </c>
      <c r="E36" s="311">
        <v>1194</v>
      </c>
      <c r="F36" s="311">
        <v>1226</v>
      </c>
      <c r="G36" s="311">
        <v>478</v>
      </c>
      <c r="H36" s="311">
        <v>553</v>
      </c>
      <c r="I36" s="192">
        <f t="shared" si="0"/>
        <v>5612</v>
      </c>
    </row>
    <row r="37" spans="1:9" x14ac:dyDescent="0.25">
      <c r="A37" s="438"/>
      <c r="B37" s="30" t="s">
        <v>80</v>
      </c>
      <c r="C37" s="317">
        <v>31</v>
      </c>
      <c r="D37" s="311">
        <v>126</v>
      </c>
      <c r="E37" s="311">
        <v>97</v>
      </c>
      <c r="F37" s="311">
        <v>129</v>
      </c>
      <c r="G37" s="311">
        <v>95</v>
      </c>
      <c r="H37" s="311">
        <v>87</v>
      </c>
      <c r="I37" s="192">
        <f t="shared" si="0"/>
        <v>565</v>
      </c>
    </row>
    <row r="38" spans="1:9" x14ac:dyDescent="0.25">
      <c r="A38" s="438" t="s">
        <v>128</v>
      </c>
      <c r="B38" s="30" t="s">
        <v>81</v>
      </c>
      <c r="C38" s="317">
        <v>492</v>
      </c>
      <c r="D38" s="311">
        <v>1459</v>
      </c>
      <c r="E38" s="311">
        <v>1349</v>
      </c>
      <c r="F38" s="311">
        <v>1760</v>
      </c>
      <c r="G38" s="311">
        <v>756</v>
      </c>
      <c r="H38" s="311">
        <v>841</v>
      </c>
      <c r="I38" s="192">
        <f t="shared" si="0"/>
        <v>6657</v>
      </c>
    </row>
    <row r="39" spans="1:9" x14ac:dyDescent="0.25">
      <c r="A39" s="438"/>
      <c r="B39" s="30" t="s">
        <v>82</v>
      </c>
      <c r="C39" s="317">
        <v>107</v>
      </c>
      <c r="D39" s="311">
        <v>365</v>
      </c>
      <c r="E39" s="311">
        <v>359</v>
      </c>
      <c r="F39" s="311">
        <v>438</v>
      </c>
      <c r="G39" s="311">
        <v>275</v>
      </c>
      <c r="H39" s="311">
        <v>249</v>
      </c>
      <c r="I39" s="192">
        <f t="shared" si="0"/>
        <v>1793</v>
      </c>
    </row>
    <row r="40" spans="1:9" x14ac:dyDescent="0.25">
      <c r="A40" s="438"/>
      <c r="B40" s="30" t="s">
        <v>83</v>
      </c>
      <c r="C40" s="317">
        <v>305</v>
      </c>
      <c r="D40" s="311">
        <v>906</v>
      </c>
      <c r="E40" s="311">
        <v>711</v>
      </c>
      <c r="F40" s="311">
        <v>799</v>
      </c>
      <c r="G40" s="311">
        <v>503</v>
      </c>
      <c r="H40" s="311">
        <v>646</v>
      </c>
      <c r="I40" s="192">
        <f t="shared" si="0"/>
        <v>3870</v>
      </c>
    </row>
    <row r="41" spans="1:9" x14ac:dyDescent="0.25">
      <c r="A41" s="438"/>
      <c r="B41" s="30" t="s">
        <v>84</v>
      </c>
      <c r="C41" s="317">
        <v>343</v>
      </c>
      <c r="D41" s="311">
        <v>1039</v>
      </c>
      <c r="E41" s="311">
        <v>840</v>
      </c>
      <c r="F41" s="311">
        <v>768</v>
      </c>
      <c r="G41" s="311">
        <v>446</v>
      </c>
      <c r="H41" s="311">
        <v>524</v>
      </c>
      <c r="I41" s="192">
        <f t="shared" si="0"/>
        <v>3960</v>
      </c>
    </row>
    <row r="42" spans="1:9" x14ac:dyDescent="0.25">
      <c r="A42" s="438"/>
      <c r="B42" s="30" t="s">
        <v>85</v>
      </c>
      <c r="C42" s="317">
        <v>168</v>
      </c>
      <c r="D42" s="311">
        <v>433</v>
      </c>
      <c r="E42" s="311">
        <v>411</v>
      </c>
      <c r="F42" s="311">
        <v>496</v>
      </c>
      <c r="G42" s="311">
        <v>269</v>
      </c>
      <c r="H42" s="311">
        <v>310</v>
      </c>
      <c r="I42" s="192">
        <f t="shared" si="0"/>
        <v>2087</v>
      </c>
    </row>
    <row r="43" spans="1:9" x14ac:dyDescent="0.25">
      <c r="A43" s="438"/>
      <c r="B43" s="30" t="s">
        <v>86</v>
      </c>
      <c r="C43" s="317">
        <v>102</v>
      </c>
      <c r="D43" s="311">
        <v>427</v>
      </c>
      <c r="E43" s="311">
        <v>373</v>
      </c>
      <c r="F43" s="311">
        <v>451</v>
      </c>
      <c r="G43" s="311">
        <v>378</v>
      </c>
      <c r="H43" s="311">
        <v>335</v>
      </c>
      <c r="I43" s="192">
        <f t="shared" si="0"/>
        <v>2066</v>
      </c>
    </row>
    <row r="44" spans="1:9" x14ac:dyDescent="0.25">
      <c r="A44" s="438"/>
      <c r="B44" s="30" t="s">
        <v>87</v>
      </c>
      <c r="C44" s="317">
        <v>47</v>
      </c>
      <c r="D44" s="311">
        <v>92</v>
      </c>
      <c r="E44" s="311">
        <v>85</v>
      </c>
      <c r="F44" s="311">
        <v>97</v>
      </c>
      <c r="G44" s="311">
        <v>65</v>
      </c>
      <c r="H44" s="311">
        <v>102</v>
      </c>
      <c r="I44" s="192">
        <f t="shared" si="0"/>
        <v>488</v>
      </c>
    </row>
    <row r="45" spans="1:9" x14ac:dyDescent="0.25">
      <c r="A45" s="438" t="s">
        <v>129</v>
      </c>
      <c r="B45" s="30" t="s">
        <v>88</v>
      </c>
      <c r="C45" s="317">
        <v>812</v>
      </c>
      <c r="D45" s="311">
        <v>1680</v>
      </c>
      <c r="E45" s="311">
        <v>1136</v>
      </c>
      <c r="F45" s="311">
        <v>1075</v>
      </c>
      <c r="G45" s="311">
        <v>369</v>
      </c>
      <c r="H45" s="311">
        <v>305</v>
      </c>
      <c r="I45" s="192">
        <f t="shared" si="0"/>
        <v>5377</v>
      </c>
    </row>
    <row r="46" spans="1:9" x14ac:dyDescent="0.25">
      <c r="A46" s="438"/>
      <c r="B46" s="30" t="s">
        <v>89</v>
      </c>
      <c r="C46" s="317">
        <v>1192</v>
      </c>
      <c r="D46" s="311">
        <v>2936</v>
      </c>
      <c r="E46" s="311">
        <v>1823</v>
      </c>
      <c r="F46" s="311">
        <v>1552</v>
      </c>
      <c r="G46" s="311">
        <v>575</v>
      </c>
      <c r="H46" s="311">
        <v>441</v>
      </c>
      <c r="I46" s="192">
        <f t="shared" si="0"/>
        <v>8519</v>
      </c>
    </row>
    <row r="47" spans="1:9" x14ac:dyDescent="0.25">
      <c r="A47" s="438"/>
      <c r="B47" s="30" t="s">
        <v>90</v>
      </c>
      <c r="C47" s="317">
        <v>607</v>
      </c>
      <c r="D47" s="311">
        <v>1402</v>
      </c>
      <c r="E47" s="311">
        <v>962</v>
      </c>
      <c r="F47" s="311">
        <v>861</v>
      </c>
      <c r="G47" s="311">
        <v>376</v>
      </c>
      <c r="H47" s="311">
        <v>409</v>
      </c>
      <c r="I47" s="192">
        <f t="shared" si="0"/>
        <v>4617</v>
      </c>
    </row>
    <row r="48" spans="1:9" x14ac:dyDescent="0.25">
      <c r="A48" s="438"/>
      <c r="B48" s="30" t="s">
        <v>91</v>
      </c>
      <c r="C48" s="317">
        <v>332</v>
      </c>
      <c r="D48" s="311">
        <v>811</v>
      </c>
      <c r="E48" s="311">
        <v>561</v>
      </c>
      <c r="F48" s="311">
        <v>653</v>
      </c>
      <c r="G48" s="311">
        <v>324</v>
      </c>
      <c r="H48" s="311">
        <v>273</v>
      </c>
      <c r="I48" s="192">
        <f t="shared" si="0"/>
        <v>2954</v>
      </c>
    </row>
    <row r="49" spans="1:9" x14ac:dyDescent="0.25">
      <c r="A49" s="438"/>
      <c r="B49" s="30" t="s">
        <v>92</v>
      </c>
      <c r="C49" s="317">
        <v>1334</v>
      </c>
      <c r="D49" s="311">
        <v>3106</v>
      </c>
      <c r="E49" s="311">
        <v>2123</v>
      </c>
      <c r="F49" s="311">
        <v>1881</v>
      </c>
      <c r="G49" s="311">
        <v>926</v>
      </c>
      <c r="H49" s="311">
        <v>818</v>
      </c>
      <c r="I49" s="192">
        <f t="shared" si="0"/>
        <v>10188</v>
      </c>
    </row>
    <row r="50" spans="1:9" x14ac:dyDescent="0.25">
      <c r="A50" s="438"/>
      <c r="B50" s="30" t="s">
        <v>93</v>
      </c>
      <c r="C50" s="317">
        <v>1344</v>
      </c>
      <c r="D50" s="311">
        <v>3191</v>
      </c>
      <c r="E50" s="311">
        <v>2220</v>
      </c>
      <c r="F50" s="311">
        <v>2432</v>
      </c>
      <c r="G50" s="311">
        <v>876</v>
      </c>
      <c r="H50" s="311">
        <v>781</v>
      </c>
      <c r="I50" s="192">
        <f t="shared" si="0"/>
        <v>10844</v>
      </c>
    </row>
    <row r="51" spans="1:9" x14ac:dyDescent="0.25">
      <c r="A51" s="438"/>
      <c r="B51" s="30" t="s">
        <v>94</v>
      </c>
      <c r="C51" s="317">
        <v>293</v>
      </c>
      <c r="D51" s="311">
        <v>875</v>
      </c>
      <c r="E51" s="311">
        <v>723</v>
      </c>
      <c r="F51" s="311">
        <v>972</v>
      </c>
      <c r="G51" s="311">
        <v>458</v>
      </c>
      <c r="H51" s="311">
        <v>593</v>
      </c>
      <c r="I51" s="192">
        <f t="shared" si="0"/>
        <v>3914</v>
      </c>
    </row>
    <row r="52" spans="1:9" x14ac:dyDescent="0.25">
      <c r="A52" s="438"/>
      <c r="B52" s="30" t="s">
        <v>95</v>
      </c>
      <c r="C52" s="317">
        <v>1129</v>
      </c>
      <c r="D52" s="311">
        <v>2437</v>
      </c>
      <c r="E52" s="311">
        <v>1842</v>
      </c>
      <c r="F52" s="311">
        <v>1947</v>
      </c>
      <c r="G52" s="311">
        <v>771</v>
      </c>
      <c r="H52" s="311">
        <v>861</v>
      </c>
      <c r="I52" s="192">
        <f t="shared" si="0"/>
        <v>8987</v>
      </c>
    </row>
    <row r="53" spans="1:9" x14ac:dyDescent="0.25">
      <c r="A53" s="438"/>
      <c r="B53" s="30" t="s">
        <v>96</v>
      </c>
      <c r="C53" s="317">
        <v>366</v>
      </c>
      <c r="D53" s="311">
        <v>831</v>
      </c>
      <c r="E53" s="311">
        <v>520</v>
      </c>
      <c r="F53" s="311">
        <v>483</v>
      </c>
      <c r="G53" s="311">
        <v>174</v>
      </c>
      <c r="H53" s="311">
        <v>220</v>
      </c>
      <c r="I53" s="192">
        <f t="shared" si="0"/>
        <v>2594</v>
      </c>
    </row>
    <row r="54" spans="1:9" x14ac:dyDescent="0.25">
      <c r="A54" s="438"/>
      <c r="B54" s="30" t="s">
        <v>97</v>
      </c>
      <c r="C54" s="317">
        <v>347</v>
      </c>
      <c r="D54" s="311">
        <v>955</v>
      </c>
      <c r="E54" s="311">
        <v>1056</v>
      </c>
      <c r="F54" s="311">
        <v>1214</v>
      </c>
      <c r="G54" s="311">
        <v>600</v>
      </c>
      <c r="H54" s="311">
        <v>471</v>
      </c>
      <c r="I54" s="192">
        <f t="shared" si="0"/>
        <v>4643</v>
      </c>
    </row>
    <row r="55" spans="1:9" x14ac:dyDescent="0.25">
      <c r="A55" s="438" t="s">
        <v>130</v>
      </c>
      <c r="B55" s="30" t="s">
        <v>98</v>
      </c>
      <c r="C55" s="317">
        <v>2085</v>
      </c>
      <c r="D55" s="311">
        <v>5140</v>
      </c>
      <c r="E55" s="311">
        <v>4230</v>
      </c>
      <c r="F55" s="311">
        <v>2880</v>
      </c>
      <c r="G55" s="311">
        <v>1074</v>
      </c>
      <c r="H55" s="311">
        <v>941</v>
      </c>
      <c r="I55" s="192">
        <f t="shared" si="0"/>
        <v>16350</v>
      </c>
    </row>
    <row r="56" spans="1:9" x14ac:dyDescent="0.25">
      <c r="A56" s="438"/>
      <c r="B56" s="30" t="s">
        <v>99</v>
      </c>
      <c r="C56" s="317">
        <v>1501</v>
      </c>
      <c r="D56" s="311">
        <v>3396</v>
      </c>
      <c r="E56" s="311">
        <v>2181</v>
      </c>
      <c r="F56" s="311">
        <v>1761</v>
      </c>
      <c r="G56" s="311">
        <v>854</v>
      </c>
      <c r="H56" s="311">
        <v>749</v>
      </c>
      <c r="I56" s="192">
        <f t="shared" si="0"/>
        <v>10442</v>
      </c>
    </row>
    <row r="57" spans="1:9" x14ac:dyDescent="0.25">
      <c r="A57" s="438"/>
      <c r="B57" s="30" t="s">
        <v>100</v>
      </c>
      <c r="C57" s="317">
        <v>755</v>
      </c>
      <c r="D57" s="311">
        <v>1890</v>
      </c>
      <c r="E57" s="311">
        <v>1352</v>
      </c>
      <c r="F57" s="311">
        <v>1344</v>
      </c>
      <c r="G57" s="311">
        <v>513</v>
      </c>
      <c r="H57" s="311">
        <v>465</v>
      </c>
      <c r="I57" s="192">
        <f t="shared" si="0"/>
        <v>6319</v>
      </c>
    </row>
    <row r="58" spans="1:9" x14ac:dyDescent="0.25">
      <c r="A58" s="438"/>
      <c r="B58" s="30" t="s">
        <v>101</v>
      </c>
      <c r="C58" s="317">
        <v>397</v>
      </c>
      <c r="D58" s="311">
        <v>1433</v>
      </c>
      <c r="E58" s="311">
        <v>1114</v>
      </c>
      <c r="F58" s="311">
        <v>1170</v>
      </c>
      <c r="G58" s="311">
        <v>641</v>
      </c>
      <c r="H58" s="311">
        <v>596</v>
      </c>
      <c r="I58" s="192">
        <f t="shared" si="0"/>
        <v>5351</v>
      </c>
    </row>
    <row r="59" spans="1:9" x14ac:dyDescent="0.25">
      <c r="A59" s="438"/>
      <c r="B59" s="30" t="s">
        <v>102</v>
      </c>
      <c r="C59" s="317">
        <v>642</v>
      </c>
      <c r="D59" s="311">
        <v>1903</v>
      </c>
      <c r="E59" s="311">
        <v>1440</v>
      </c>
      <c r="F59" s="311">
        <v>1796</v>
      </c>
      <c r="G59" s="311">
        <v>855</v>
      </c>
      <c r="H59" s="311">
        <v>1230</v>
      </c>
      <c r="I59" s="192">
        <f t="shared" si="0"/>
        <v>7866</v>
      </c>
    </row>
    <row r="60" spans="1:9" x14ac:dyDescent="0.25">
      <c r="A60" s="438" t="s">
        <v>131</v>
      </c>
      <c r="B60" s="30" t="s">
        <v>103</v>
      </c>
      <c r="C60" s="317">
        <v>1792</v>
      </c>
      <c r="D60" s="311">
        <v>4074</v>
      </c>
      <c r="E60" s="311">
        <v>2717</v>
      </c>
      <c r="F60" s="311">
        <v>2584</v>
      </c>
      <c r="G60" s="311">
        <v>1222</v>
      </c>
      <c r="H60" s="311">
        <v>1028</v>
      </c>
      <c r="I60" s="192">
        <f t="shared" si="0"/>
        <v>13417</v>
      </c>
    </row>
    <row r="61" spans="1:9" x14ac:dyDescent="0.25">
      <c r="A61" s="438"/>
      <c r="B61" s="30" t="s">
        <v>104</v>
      </c>
      <c r="C61" s="317">
        <v>932</v>
      </c>
      <c r="D61" s="311">
        <v>2324</v>
      </c>
      <c r="E61" s="311">
        <v>1638</v>
      </c>
      <c r="F61" s="311">
        <v>1438</v>
      </c>
      <c r="G61" s="311">
        <v>684</v>
      </c>
      <c r="H61" s="311">
        <v>704</v>
      </c>
      <c r="I61" s="192">
        <f t="shared" si="0"/>
        <v>7720</v>
      </c>
    </row>
    <row r="62" spans="1:9" x14ac:dyDescent="0.25">
      <c r="A62" s="438"/>
      <c r="B62" s="30" t="s">
        <v>105</v>
      </c>
      <c r="C62" s="317">
        <v>93</v>
      </c>
      <c r="D62" s="311">
        <v>283</v>
      </c>
      <c r="E62" s="311">
        <v>258</v>
      </c>
      <c r="F62" s="311">
        <v>315</v>
      </c>
      <c r="G62" s="311">
        <v>165</v>
      </c>
      <c r="H62" s="311">
        <v>208</v>
      </c>
      <c r="I62" s="192">
        <f t="shared" si="0"/>
        <v>1322</v>
      </c>
    </row>
    <row r="63" spans="1:9" x14ac:dyDescent="0.25">
      <c r="A63" s="439" t="s">
        <v>133</v>
      </c>
      <c r="B63" s="30" t="s">
        <v>106</v>
      </c>
      <c r="C63" s="317">
        <v>533</v>
      </c>
      <c r="D63" s="311">
        <v>1444</v>
      </c>
      <c r="E63" s="311">
        <v>843</v>
      </c>
      <c r="F63" s="311">
        <v>888</v>
      </c>
      <c r="G63" s="311">
        <v>443</v>
      </c>
      <c r="H63" s="311">
        <v>444</v>
      </c>
      <c r="I63" s="192">
        <f t="shared" si="0"/>
        <v>4595</v>
      </c>
    </row>
    <row r="64" spans="1:9" x14ac:dyDescent="0.25">
      <c r="A64" s="439"/>
      <c r="B64" s="30" t="s">
        <v>107</v>
      </c>
      <c r="C64" s="317">
        <v>484</v>
      </c>
      <c r="D64" s="311">
        <v>1240</v>
      </c>
      <c r="E64" s="311">
        <v>753</v>
      </c>
      <c r="F64" s="311">
        <v>720</v>
      </c>
      <c r="G64" s="311">
        <v>368</v>
      </c>
      <c r="H64" s="311">
        <v>403</v>
      </c>
      <c r="I64" s="192">
        <f t="shared" si="0"/>
        <v>3968</v>
      </c>
    </row>
    <row r="65" spans="1:17" x14ac:dyDescent="0.25">
      <c r="A65" s="439"/>
      <c r="B65" s="30" t="s">
        <v>108</v>
      </c>
      <c r="C65" s="317">
        <v>284</v>
      </c>
      <c r="D65" s="311">
        <v>585</v>
      </c>
      <c r="E65" s="311">
        <v>378</v>
      </c>
      <c r="F65" s="311">
        <v>363</v>
      </c>
      <c r="G65" s="311">
        <v>154</v>
      </c>
      <c r="H65" s="311">
        <v>208</v>
      </c>
      <c r="I65" s="192">
        <f t="shared" si="0"/>
        <v>1972</v>
      </c>
    </row>
    <row r="66" spans="1:17" x14ac:dyDescent="0.25">
      <c r="A66" s="439"/>
      <c r="B66" s="30" t="s">
        <v>109</v>
      </c>
      <c r="C66" s="317">
        <v>280</v>
      </c>
      <c r="D66" s="311">
        <v>1026</v>
      </c>
      <c r="E66" s="311">
        <v>760</v>
      </c>
      <c r="F66" s="311">
        <v>689</v>
      </c>
      <c r="G66" s="311">
        <v>414</v>
      </c>
      <c r="H66" s="311">
        <v>335</v>
      </c>
      <c r="I66" s="192">
        <f t="shared" si="0"/>
        <v>3504</v>
      </c>
    </row>
    <row r="67" spans="1:17" x14ac:dyDescent="0.25">
      <c r="A67" s="439"/>
      <c r="B67" s="30" t="s">
        <v>110</v>
      </c>
      <c r="C67" s="317">
        <v>194</v>
      </c>
      <c r="D67" s="311">
        <v>385</v>
      </c>
      <c r="E67" s="311">
        <v>394</v>
      </c>
      <c r="F67" s="311">
        <v>460</v>
      </c>
      <c r="G67" s="311">
        <v>212</v>
      </c>
      <c r="H67" s="311">
        <v>160</v>
      </c>
      <c r="I67" s="192">
        <f t="shared" si="0"/>
        <v>1805</v>
      </c>
    </row>
    <row r="68" spans="1:17" x14ac:dyDescent="0.25">
      <c r="A68" s="439"/>
      <c r="B68" s="30" t="s">
        <v>111</v>
      </c>
      <c r="C68" s="317">
        <v>280</v>
      </c>
      <c r="D68" s="311">
        <v>766</v>
      </c>
      <c r="E68" s="311">
        <v>471</v>
      </c>
      <c r="F68" s="311">
        <v>467</v>
      </c>
      <c r="G68" s="311">
        <v>178</v>
      </c>
      <c r="H68" s="311">
        <v>199</v>
      </c>
      <c r="I68" s="192">
        <f t="shared" si="0"/>
        <v>2361</v>
      </c>
    </row>
    <row r="69" spans="1:17" x14ac:dyDescent="0.25">
      <c r="A69" s="439"/>
      <c r="B69" s="30" t="s">
        <v>112</v>
      </c>
      <c r="C69" s="317">
        <v>188</v>
      </c>
      <c r="D69" s="311">
        <v>633</v>
      </c>
      <c r="E69" s="311">
        <v>460</v>
      </c>
      <c r="F69" s="311">
        <v>439</v>
      </c>
      <c r="G69" s="311">
        <v>268</v>
      </c>
      <c r="H69" s="311">
        <v>401</v>
      </c>
      <c r="I69" s="192">
        <f t="shared" si="0"/>
        <v>2389</v>
      </c>
    </row>
    <row r="70" spans="1:17" x14ac:dyDescent="0.25">
      <c r="A70" s="439"/>
      <c r="B70" s="30" t="s">
        <v>113</v>
      </c>
      <c r="C70" s="317">
        <v>188</v>
      </c>
      <c r="D70" s="311">
        <v>612</v>
      </c>
      <c r="E70" s="311">
        <v>487</v>
      </c>
      <c r="F70" s="311">
        <v>665</v>
      </c>
      <c r="G70" s="311">
        <v>363</v>
      </c>
      <c r="H70" s="311">
        <v>586</v>
      </c>
      <c r="I70" s="192">
        <f t="shared" si="0"/>
        <v>2901</v>
      </c>
    </row>
    <row r="71" spans="1:17" x14ac:dyDescent="0.25">
      <c r="A71" s="439"/>
      <c r="B71" s="30" t="s">
        <v>114</v>
      </c>
      <c r="C71" s="317">
        <v>119</v>
      </c>
      <c r="D71" s="311">
        <v>500</v>
      </c>
      <c r="E71" s="311">
        <v>352</v>
      </c>
      <c r="F71" s="311">
        <v>391</v>
      </c>
      <c r="G71" s="311">
        <v>264</v>
      </c>
      <c r="H71" s="311">
        <v>487</v>
      </c>
      <c r="I71" s="192">
        <f t="shared" si="0"/>
        <v>2113</v>
      </c>
    </row>
    <row r="72" spans="1:17" x14ac:dyDescent="0.25">
      <c r="A72" s="438" t="s">
        <v>132</v>
      </c>
      <c r="B72" s="30" t="s">
        <v>115</v>
      </c>
      <c r="C72" s="317">
        <v>580</v>
      </c>
      <c r="D72" s="311">
        <v>1914</v>
      </c>
      <c r="E72" s="311">
        <v>1508</v>
      </c>
      <c r="F72" s="311">
        <v>1666</v>
      </c>
      <c r="G72" s="311">
        <v>907</v>
      </c>
      <c r="H72" s="311">
        <v>1073</v>
      </c>
      <c r="I72" s="192">
        <f t="shared" si="0"/>
        <v>7648</v>
      </c>
    </row>
    <row r="73" spans="1:17" x14ac:dyDescent="0.25">
      <c r="A73" s="438"/>
      <c r="B73" s="30" t="s">
        <v>116</v>
      </c>
      <c r="C73" s="317">
        <v>258</v>
      </c>
      <c r="D73" s="311">
        <v>678</v>
      </c>
      <c r="E73" s="311">
        <v>548</v>
      </c>
      <c r="F73" s="311">
        <v>657</v>
      </c>
      <c r="G73" s="311">
        <v>331</v>
      </c>
      <c r="H73" s="311">
        <v>348</v>
      </c>
      <c r="I73" s="192">
        <f t="shared" si="0"/>
        <v>2820</v>
      </c>
    </row>
    <row r="74" spans="1:17" x14ac:dyDescent="0.25">
      <c r="A74" s="438"/>
      <c r="B74" s="30" t="s">
        <v>117</v>
      </c>
      <c r="C74" s="317">
        <v>242</v>
      </c>
      <c r="D74" s="311">
        <v>831</v>
      </c>
      <c r="E74" s="311">
        <v>631</v>
      </c>
      <c r="F74" s="311">
        <v>298</v>
      </c>
      <c r="G74" s="311">
        <v>157</v>
      </c>
      <c r="H74" s="311">
        <v>237</v>
      </c>
      <c r="I74" s="192">
        <f t="shared" ref="I74:I77" si="1">SUM(C74:H74)</f>
        <v>2396</v>
      </c>
    </row>
    <row r="75" spans="1:17" x14ac:dyDescent="0.25">
      <c r="A75" s="438"/>
      <c r="B75" s="30" t="s">
        <v>118</v>
      </c>
      <c r="C75" s="317">
        <v>263</v>
      </c>
      <c r="D75" s="311">
        <v>832</v>
      </c>
      <c r="E75" s="311">
        <v>649</v>
      </c>
      <c r="F75" s="311">
        <v>712</v>
      </c>
      <c r="G75" s="311">
        <v>320</v>
      </c>
      <c r="H75" s="311">
        <v>492</v>
      </c>
      <c r="I75" s="192">
        <f t="shared" si="1"/>
        <v>3268</v>
      </c>
    </row>
    <row r="76" spans="1:17" x14ac:dyDescent="0.25">
      <c r="A76" s="438"/>
      <c r="B76" s="30" t="s">
        <v>119</v>
      </c>
      <c r="C76" s="317">
        <v>583</v>
      </c>
      <c r="D76" s="311">
        <v>1028</v>
      </c>
      <c r="E76" s="311">
        <v>979</v>
      </c>
      <c r="F76" s="311">
        <v>1068</v>
      </c>
      <c r="G76" s="311">
        <v>536</v>
      </c>
      <c r="H76" s="311">
        <v>792</v>
      </c>
      <c r="I76" s="192">
        <f t="shared" si="1"/>
        <v>4986</v>
      </c>
    </row>
    <row r="77" spans="1:17" x14ac:dyDescent="0.25">
      <c r="A77" s="438"/>
      <c r="B77" s="30" t="s">
        <v>120</v>
      </c>
      <c r="C77" s="317">
        <v>96</v>
      </c>
      <c r="D77" s="311">
        <v>253</v>
      </c>
      <c r="E77" s="311">
        <v>154</v>
      </c>
      <c r="F77" s="311">
        <v>128</v>
      </c>
      <c r="G77" s="311">
        <v>82</v>
      </c>
      <c r="H77" s="311">
        <v>147</v>
      </c>
      <c r="I77" s="192">
        <f t="shared" si="1"/>
        <v>860</v>
      </c>
    </row>
    <row r="78" spans="1:17" x14ac:dyDescent="0.25">
      <c r="B78" s="40" t="s">
        <v>121</v>
      </c>
      <c r="C78" s="54">
        <f>SUM(C9:C77)</f>
        <v>40489</v>
      </c>
      <c r="D78" s="52">
        <f>SUM(D9:D77)</f>
        <v>103781</v>
      </c>
      <c r="E78" s="52">
        <f>SUM(E9:E77)</f>
        <v>73641</v>
      </c>
      <c r="F78" s="52">
        <f>SUM(F9:F77)</f>
        <v>74534</v>
      </c>
      <c r="G78" s="52">
        <f>SUM(G9:G77)</f>
        <v>35497</v>
      </c>
      <c r="H78" s="52">
        <f>SUM(H9:H77)</f>
        <v>38016</v>
      </c>
      <c r="I78" s="53">
        <f>SUM(I9:I77)</f>
        <v>365958</v>
      </c>
      <c r="L78" s="380"/>
      <c r="M78" s="380"/>
      <c r="N78" s="380"/>
      <c r="O78" s="380"/>
      <c r="P78" s="380"/>
      <c r="Q78" s="380"/>
    </row>
    <row r="79" spans="1:17" s="410" customFormat="1" x14ac:dyDescent="0.25">
      <c r="B79" s="564"/>
      <c r="C79" s="561"/>
      <c r="D79" s="561"/>
      <c r="E79" s="561"/>
      <c r="F79" s="561"/>
      <c r="G79" s="561"/>
      <c r="H79" s="561"/>
      <c r="I79" s="561"/>
    </row>
    <row r="80" spans="1:17" s="410" customFormat="1" x14ac:dyDescent="0.25">
      <c r="B80" s="564"/>
      <c r="C80" s="561"/>
      <c r="D80" s="561"/>
      <c r="E80" s="561"/>
      <c r="F80" s="561"/>
      <c r="G80" s="561"/>
      <c r="H80" s="561"/>
      <c r="I80" s="561"/>
    </row>
    <row r="81" spans="1:17" ht="15.75" x14ac:dyDescent="0.25">
      <c r="A81" s="345" t="s">
        <v>265</v>
      </c>
      <c r="L81" s="380"/>
      <c r="M81" s="380"/>
      <c r="N81" s="380"/>
      <c r="O81" s="380"/>
      <c r="P81" s="380"/>
      <c r="Q81" s="380"/>
    </row>
    <row r="82" spans="1:17" ht="15.75" x14ac:dyDescent="0.25">
      <c r="A82" s="345"/>
      <c r="L82" s="380"/>
      <c r="M82" s="380"/>
      <c r="N82" s="380"/>
      <c r="O82" s="380"/>
      <c r="P82" s="380"/>
      <c r="Q82" s="380"/>
    </row>
    <row r="83" spans="1:17" ht="15.75" x14ac:dyDescent="0.25">
      <c r="A83" s="358" t="s">
        <v>396</v>
      </c>
      <c r="B83" s="495" t="s">
        <v>122</v>
      </c>
      <c r="C83" s="498" t="s">
        <v>147</v>
      </c>
      <c r="D83" s="496" t="s">
        <v>148</v>
      </c>
      <c r="E83" s="496" t="s">
        <v>149</v>
      </c>
      <c r="F83" s="496" t="s">
        <v>150</v>
      </c>
      <c r="G83" s="496" t="s">
        <v>151</v>
      </c>
      <c r="H83" s="496" t="s">
        <v>152</v>
      </c>
      <c r="I83" s="496" t="s">
        <v>6</v>
      </c>
    </row>
    <row r="84" spans="1:17" x14ac:dyDescent="0.25">
      <c r="B84" s="495"/>
      <c r="C84" s="499"/>
      <c r="D84" s="497"/>
      <c r="E84" s="497"/>
      <c r="F84" s="497"/>
      <c r="G84" s="497"/>
      <c r="H84" s="497"/>
      <c r="I84" s="497"/>
    </row>
    <row r="85" spans="1:17" x14ac:dyDescent="0.25">
      <c r="B85" s="255" t="s">
        <v>98</v>
      </c>
      <c r="C85" s="317">
        <v>2085</v>
      </c>
      <c r="D85" s="311">
        <v>5140</v>
      </c>
      <c r="E85" s="311">
        <v>4230</v>
      </c>
      <c r="F85" s="311">
        <v>2880</v>
      </c>
      <c r="G85" s="311">
        <v>1074</v>
      </c>
      <c r="H85" s="311">
        <v>941</v>
      </c>
      <c r="I85" s="192">
        <f t="shared" ref="I85:I88" si="2">SUM(C85:H85)</f>
        <v>16350</v>
      </c>
    </row>
    <row r="86" spans="1:17" x14ac:dyDescent="0.25">
      <c r="B86" s="255" t="s">
        <v>99</v>
      </c>
      <c r="C86" s="317">
        <v>1501</v>
      </c>
      <c r="D86" s="311">
        <v>3396</v>
      </c>
      <c r="E86" s="311">
        <v>2181</v>
      </c>
      <c r="F86" s="311">
        <v>1761</v>
      </c>
      <c r="G86" s="311">
        <v>854</v>
      </c>
      <c r="H86" s="311">
        <v>749</v>
      </c>
      <c r="I86" s="192">
        <f t="shared" si="2"/>
        <v>10442</v>
      </c>
    </row>
    <row r="87" spans="1:17" x14ac:dyDescent="0.25">
      <c r="B87" s="255" t="s">
        <v>100</v>
      </c>
      <c r="C87" s="317">
        <v>755</v>
      </c>
      <c r="D87" s="311">
        <v>1890</v>
      </c>
      <c r="E87" s="311">
        <v>1352</v>
      </c>
      <c r="F87" s="311">
        <v>1344</v>
      </c>
      <c r="G87" s="311">
        <v>513</v>
      </c>
      <c r="H87" s="311">
        <v>465</v>
      </c>
      <c r="I87" s="192">
        <f t="shared" si="2"/>
        <v>6319</v>
      </c>
    </row>
    <row r="88" spans="1:17" x14ac:dyDescent="0.25">
      <c r="B88" s="255" t="s">
        <v>109</v>
      </c>
      <c r="C88" s="317">
        <v>280</v>
      </c>
      <c r="D88" s="311">
        <v>1026</v>
      </c>
      <c r="E88" s="311">
        <v>760</v>
      </c>
      <c r="F88" s="311">
        <v>689</v>
      </c>
      <c r="G88" s="311">
        <v>414</v>
      </c>
      <c r="H88" s="311">
        <v>335</v>
      </c>
      <c r="I88" s="192">
        <f t="shared" si="2"/>
        <v>3504</v>
      </c>
    </row>
    <row r="89" spans="1:17" x14ac:dyDescent="0.25">
      <c r="B89" s="40" t="s">
        <v>412</v>
      </c>
      <c r="C89" s="208">
        <f>SUM(C85:C88)</f>
        <v>4621</v>
      </c>
      <c r="D89" s="208">
        <f t="shared" ref="D89:I89" si="3">SUM(D85:D88)</f>
        <v>11452</v>
      </c>
      <c r="E89" s="208">
        <f t="shared" si="3"/>
        <v>8523</v>
      </c>
      <c r="F89" s="208">
        <f t="shared" si="3"/>
        <v>6674</v>
      </c>
      <c r="G89" s="208">
        <f t="shared" si="3"/>
        <v>2855</v>
      </c>
      <c r="H89" s="208">
        <f t="shared" si="3"/>
        <v>2490</v>
      </c>
      <c r="I89" s="208">
        <f t="shared" si="3"/>
        <v>36615</v>
      </c>
    </row>
    <row r="90" spans="1:17" x14ac:dyDescent="0.25">
      <c r="C90" s="432">
        <f>SUM(C89/I89)</f>
        <v>0.12620510719650416</v>
      </c>
      <c r="D90" s="432">
        <f>SUM(D89/I89)</f>
        <v>0.31276799126041238</v>
      </c>
      <c r="E90" s="432">
        <f>SUM(E89/I89)</f>
        <v>0.23277345350266285</v>
      </c>
      <c r="F90" s="432">
        <f>SUM(F89/I89)</f>
        <v>0.18227502389730985</v>
      </c>
      <c r="G90" s="432">
        <f>SUM(G89/I89)</f>
        <v>7.7973508125085342E-2</v>
      </c>
      <c r="H90" s="432">
        <f>SUM(H89/I89)</f>
        <v>6.8004916018025399E-2</v>
      </c>
      <c r="I90" s="410"/>
    </row>
    <row r="91" spans="1:17" x14ac:dyDescent="0.25">
      <c r="B91" s="431" t="s">
        <v>245</v>
      </c>
      <c r="E91" s="432">
        <f>SUM(C90:E90)</f>
        <v>0.67174655195957944</v>
      </c>
    </row>
    <row r="92" spans="1:17" x14ac:dyDescent="0.25">
      <c r="B92" s="40" t="s">
        <v>413</v>
      </c>
      <c r="C92" s="208">
        <f>SUM(C9:C77)</f>
        <v>40489</v>
      </c>
      <c r="D92" s="208">
        <f t="shared" ref="D92:I92" si="4">SUM(D9:D77)</f>
        <v>103781</v>
      </c>
      <c r="E92" s="208">
        <f t="shared" si="4"/>
        <v>73641</v>
      </c>
      <c r="F92" s="208">
        <f t="shared" si="4"/>
        <v>74534</v>
      </c>
      <c r="G92" s="208">
        <f t="shared" si="4"/>
        <v>35497</v>
      </c>
      <c r="H92" s="208">
        <f t="shared" si="4"/>
        <v>38016</v>
      </c>
      <c r="I92" s="208">
        <f t="shared" si="4"/>
        <v>365958</v>
      </c>
    </row>
    <row r="93" spans="1:17" x14ac:dyDescent="0.25">
      <c r="C93" s="432">
        <f>SUM(C92/I92)</f>
        <v>0.11063837926756623</v>
      </c>
      <c r="D93" s="432">
        <f>SUM(D92/I92)</f>
        <v>0.2835871876007629</v>
      </c>
      <c r="E93" s="432">
        <f>SUM(E92/I92)</f>
        <v>0.20122800977161315</v>
      </c>
      <c r="F93" s="432">
        <f>SUM(F92/I92)</f>
        <v>0.20366818050158761</v>
      </c>
      <c r="G93" s="432">
        <f>SUM(G92/I92)</f>
        <v>9.6997469654987734E-2</v>
      </c>
      <c r="H93" s="432">
        <f>SUM(H92/I92)</f>
        <v>0.10388077320348237</v>
      </c>
      <c r="I93" s="410"/>
    </row>
    <row r="94" spans="1:17" x14ac:dyDescent="0.25">
      <c r="B94" s="431" t="s">
        <v>245</v>
      </c>
      <c r="E94" s="432">
        <f>SUM(C93:E93)</f>
        <v>0.59545357663994225</v>
      </c>
    </row>
  </sheetData>
  <mergeCells count="27">
    <mergeCell ref="G83:G84"/>
    <mergeCell ref="H83:H84"/>
    <mergeCell ref="I83:I84"/>
    <mergeCell ref="B83:B84"/>
    <mergeCell ref="C83:C84"/>
    <mergeCell ref="D83:D84"/>
    <mergeCell ref="E83:E84"/>
    <mergeCell ref="F83:F84"/>
    <mergeCell ref="B7:B8"/>
    <mergeCell ref="A7:A8"/>
    <mergeCell ref="I7:I8"/>
    <mergeCell ref="C7:C8"/>
    <mergeCell ref="D7:D8"/>
    <mergeCell ref="E7:E8"/>
    <mergeCell ref="F7:F8"/>
    <mergeCell ref="G7:G8"/>
    <mergeCell ref="H7:H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AL132"/>
  <sheetViews>
    <sheetView topLeftCell="A6" workbookViewId="0">
      <selection activeCell="J138" sqref="J138"/>
    </sheetView>
  </sheetViews>
  <sheetFormatPr baseColWidth="10" defaultRowHeight="15" x14ac:dyDescent="0.25"/>
  <cols>
    <col min="1" max="1" width="15.5703125" customWidth="1"/>
    <col min="2" max="2" width="30.5703125" customWidth="1"/>
    <col min="3" max="38" width="11.5703125" customWidth="1"/>
  </cols>
  <sheetData>
    <row r="1" spans="1:38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3" spans="1:38" ht="15.75" x14ac:dyDescent="0.25">
      <c r="A3" s="2" t="s">
        <v>409</v>
      </c>
      <c r="B3" s="2"/>
    </row>
    <row r="4" spans="1:38" ht="15.75" x14ac:dyDescent="0.25">
      <c r="A4" s="2"/>
      <c r="B4" s="2"/>
      <c r="AJ4" s="35"/>
    </row>
    <row r="5" spans="1:38" ht="15.75" x14ac:dyDescent="0.25">
      <c r="A5" s="2" t="s">
        <v>254</v>
      </c>
      <c r="B5" s="2"/>
    </row>
    <row r="6" spans="1:38" ht="15.75" x14ac:dyDescent="0.25">
      <c r="A6" s="94"/>
      <c r="B6" s="94"/>
    </row>
    <row r="7" spans="1:38" ht="15.75" x14ac:dyDescent="0.25">
      <c r="A7" s="98" t="s">
        <v>410</v>
      </c>
      <c r="B7" s="97"/>
      <c r="C7" s="97"/>
      <c r="D7" s="97"/>
      <c r="E7" s="97"/>
      <c r="F7" s="97"/>
      <c r="G7" s="223"/>
      <c r="H7" s="205" t="s">
        <v>266</v>
      </c>
      <c r="I7" s="212"/>
      <c r="J7" s="213"/>
      <c r="K7" s="214" t="s">
        <v>15</v>
      </c>
      <c r="L7" s="185"/>
      <c r="M7" s="214"/>
      <c r="N7" s="212"/>
      <c r="O7" s="196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</row>
    <row r="8" spans="1:38" x14ac:dyDescent="0.25">
      <c r="A8" s="97" t="s">
        <v>195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</row>
    <row r="9" spans="1:38" ht="15.75" x14ac:dyDescent="0.25">
      <c r="A9" s="506" t="s">
        <v>196</v>
      </c>
      <c r="B9" s="503" t="s">
        <v>123</v>
      </c>
      <c r="C9" s="520" t="s">
        <v>177</v>
      </c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302"/>
      <c r="O9" s="516" t="s">
        <v>145</v>
      </c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302"/>
      <c r="AA9" s="516" t="s">
        <v>6</v>
      </c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100"/>
    </row>
    <row r="10" spans="1:38" ht="30" customHeight="1" x14ac:dyDescent="0.25">
      <c r="A10" s="507"/>
      <c r="B10" s="504"/>
      <c r="C10" s="500" t="s">
        <v>181</v>
      </c>
      <c r="D10" s="500" t="s">
        <v>182</v>
      </c>
      <c r="E10" s="500" t="s">
        <v>183</v>
      </c>
      <c r="F10" s="500" t="s">
        <v>184</v>
      </c>
      <c r="G10" s="500" t="s">
        <v>185</v>
      </c>
      <c r="H10" s="500" t="s">
        <v>186</v>
      </c>
      <c r="I10" s="500" t="s">
        <v>187</v>
      </c>
      <c r="J10" s="500" t="s">
        <v>188</v>
      </c>
      <c r="K10" s="500" t="s">
        <v>189</v>
      </c>
      <c r="L10" s="500" t="s">
        <v>190</v>
      </c>
      <c r="M10" s="518" t="s">
        <v>191</v>
      </c>
      <c r="N10" s="500" t="s">
        <v>6</v>
      </c>
      <c r="O10" s="519" t="s">
        <v>181</v>
      </c>
      <c r="P10" s="500" t="s">
        <v>182</v>
      </c>
      <c r="Q10" s="500" t="s">
        <v>183</v>
      </c>
      <c r="R10" s="500" t="s">
        <v>184</v>
      </c>
      <c r="S10" s="500" t="s">
        <v>185</v>
      </c>
      <c r="T10" s="500" t="s">
        <v>186</v>
      </c>
      <c r="U10" s="500" t="s">
        <v>187</v>
      </c>
      <c r="V10" s="500" t="s">
        <v>188</v>
      </c>
      <c r="W10" s="500" t="s">
        <v>189</v>
      </c>
      <c r="X10" s="500" t="s">
        <v>190</v>
      </c>
      <c r="Y10" s="518" t="s">
        <v>191</v>
      </c>
      <c r="Z10" s="500" t="s">
        <v>6</v>
      </c>
      <c r="AA10" s="519" t="s">
        <v>181</v>
      </c>
      <c r="AB10" s="500" t="s">
        <v>182</v>
      </c>
      <c r="AC10" s="500" t="s">
        <v>183</v>
      </c>
      <c r="AD10" s="500" t="s">
        <v>184</v>
      </c>
      <c r="AE10" s="500" t="s">
        <v>185</v>
      </c>
      <c r="AF10" s="500" t="s">
        <v>186</v>
      </c>
      <c r="AG10" s="500" t="s">
        <v>187</v>
      </c>
      <c r="AH10" s="500" t="s">
        <v>188</v>
      </c>
      <c r="AI10" s="500" t="s">
        <v>189</v>
      </c>
      <c r="AJ10" s="500" t="s">
        <v>190</v>
      </c>
      <c r="AK10" s="518" t="s">
        <v>191</v>
      </c>
      <c r="AL10" s="521" t="s">
        <v>6</v>
      </c>
    </row>
    <row r="11" spans="1:38" ht="15" customHeight="1" x14ac:dyDescent="0.25">
      <c r="A11" s="508"/>
      <c r="B11" s="505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18"/>
      <c r="N11" s="500"/>
      <c r="O11" s="519"/>
      <c r="P11" s="500"/>
      <c r="Q11" s="500"/>
      <c r="R11" s="500"/>
      <c r="S11" s="500"/>
      <c r="T11" s="500"/>
      <c r="U11" s="500"/>
      <c r="V11" s="500"/>
      <c r="W11" s="500"/>
      <c r="X11" s="500"/>
      <c r="Y11" s="518"/>
      <c r="Z11" s="500"/>
      <c r="AA11" s="519"/>
      <c r="AB11" s="500"/>
      <c r="AC11" s="500"/>
      <c r="AD11" s="500"/>
      <c r="AE11" s="500"/>
      <c r="AF11" s="500"/>
      <c r="AG11" s="500"/>
      <c r="AH11" s="500"/>
      <c r="AI11" s="500"/>
      <c r="AJ11" s="500"/>
      <c r="AK11" s="518"/>
      <c r="AL11" s="522"/>
    </row>
    <row r="12" spans="1:38" s="410" customFormat="1" x14ac:dyDescent="0.25">
      <c r="A12" s="509" t="s">
        <v>407</v>
      </c>
      <c r="B12" s="227" t="s">
        <v>124</v>
      </c>
      <c r="C12" s="232">
        <v>1417</v>
      </c>
      <c r="D12" s="332">
        <v>1381</v>
      </c>
      <c r="E12" s="332">
        <v>1591</v>
      </c>
      <c r="F12" s="332">
        <v>2111</v>
      </c>
      <c r="G12" s="332">
        <v>1266</v>
      </c>
      <c r="H12" s="332">
        <v>5836</v>
      </c>
      <c r="I12" s="332">
        <v>14027</v>
      </c>
      <c r="J12" s="332">
        <v>9199</v>
      </c>
      <c r="K12" s="332">
        <v>2957</v>
      </c>
      <c r="L12" s="332">
        <v>4288</v>
      </c>
      <c r="M12" s="332">
        <v>4960</v>
      </c>
      <c r="N12" s="336">
        <f t="shared" ref="N12:N21" si="0">SUM(C12:M12)</f>
        <v>49033</v>
      </c>
      <c r="O12" s="337">
        <v>537</v>
      </c>
      <c r="P12" s="337">
        <v>492</v>
      </c>
      <c r="Q12" s="337">
        <v>586</v>
      </c>
      <c r="R12" s="337">
        <v>722</v>
      </c>
      <c r="S12" s="337">
        <v>378</v>
      </c>
      <c r="T12" s="332">
        <v>1756</v>
      </c>
      <c r="U12" s="332">
        <v>7684</v>
      </c>
      <c r="V12" s="332">
        <v>3962</v>
      </c>
      <c r="W12" s="337">
        <v>691</v>
      </c>
      <c r="X12" s="332">
        <v>1134</v>
      </c>
      <c r="Y12" s="337">
        <v>735</v>
      </c>
      <c r="Z12" s="336">
        <f t="shared" ref="Z12:Z21" si="1">SUM(O12:Y12)</f>
        <v>18677</v>
      </c>
      <c r="AA12" s="332">
        <f t="shared" ref="AA12:AL35" si="2">C12+O12</f>
        <v>1954</v>
      </c>
      <c r="AB12" s="332">
        <f t="shared" si="2"/>
        <v>1873</v>
      </c>
      <c r="AC12" s="332">
        <f t="shared" si="2"/>
        <v>2177</v>
      </c>
      <c r="AD12" s="332">
        <f t="shared" si="2"/>
        <v>2833</v>
      </c>
      <c r="AE12" s="332">
        <f t="shared" si="2"/>
        <v>1644</v>
      </c>
      <c r="AF12" s="332">
        <f t="shared" si="2"/>
        <v>7592</v>
      </c>
      <c r="AG12" s="332">
        <f t="shared" si="2"/>
        <v>21711</v>
      </c>
      <c r="AH12" s="332">
        <f t="shared" si="2"/>
        <v>13161</v>
      </c>
      <c r="AI12" s="332">
        <f t="shared" si="2"/>
        <v>3648</v>
      </c>
      <c r="AJ12" s="332">
        <f t="shared" si="2"/>
        <v>5422</v>
      </c>
      <c r="AK12" s="161">
        <f t="shared" si="2"/>
        <v>5695</v>
      </c>
      <c r="AL12" s="336">
        <f t="shared" si="2"/>
        <v>67710</v>
      </c>
    </row>
    <row r="13" spans="1:38" s="410" customFormat="1" x14ac:dyDescent="0.25">
      <c r="A13" s="510"/>
      <c r="B13" s="225" t="s">
        <v>125</v>
      </c>
      <c r="C13" s="228">
        <v>617</v>
      </c>
      <c r="D13" s="420">
        <v>660</v>
      </c>
      <c r="E13" s="420">
        <v>745</v>
      </c>
      <c r="F13" s="420">
        <v>917</v>
      </c>
      <c r="G13" s="420">
        <v>580</v>
      </c>
      <c r="H13" s="421">
        <v>1657</v>
      </c>
      <c r="I13" s="421">
        <v>5487</v>
      </c>
      <c r="J13" s="421">
        <v>4857</v>
      </c>
      <c r="K13" s="421">
        <v>1596</v>
      </c>
      <c r="L13" s="421">
        <v>2422</v>
      </c>
      <c r="M13" s="421">
        <v>2743</v>
      </c>
      <c r="N13" s="335">
        <f t="shared" si="0"/>
        <v>22281</v>
      </c>
      <c r="O13" s="420">
        <v>193</v>
      </c>
      <c r="P13" s="420">
        <v>178</v>
      </c>
      <c r="Q13" s="420">
        <v>209</v>
      </c>
      <c r="R13" s="420">
        <v>270</v>
      </c>
      <c r="S13" s="420">
        <v>137</v>
      </c>
      <c r="T13" s="420">
        <v>553</v>
      </c>
      <c r="U13" s="421">
        <v>2305</v>
      </c>
      <c r="V13" s="421">
        <v>1289</v>
      </c>
      <c r="W13" s="420">
        <v>241</v>
      </c>
      <c r="X13" s="420">
        <v>374</v>
      </c>
      <c r="Y13" s="420">
        <v>189</v>
      </c>
      <c r="Z13" s="335">
        <f t="shared" si="1"/>
        <v>5938</v>
      </c>
      <c r="AA13" s="421">
        <f t="shared" si="2"/>
        <v>810</v>
      </c>
      <c r="AB13" s="421">
        <f t="shared" si="2"/>
        <v>838</v>
      </c>
      <c r="AC13" s="421">
        <f t="shared" si="2"/>
        <v>954</v>
      </c>
      <c r="AD13" s="421">
        <f t="shared" si="2"/>
        <v>1187</v>
      </c>
      <c r="AE13" s="421">
        <f t="shared" si="2"/>
        <v>717</v>
      </c>
      <c r="AF13" s="421">
        <f t="shared" si="2"/>
        <v>2210</v>
      </c>
      <c r="AG13" s="421">
        <f t="shared" si="2"/>
        <v>7792</v>
      </c>
      <c r="AH13" s="421">
        <f t="shared" si="2"/>
        <v>6146</v>
      </c>
      <c r="AI13" s="421">
        <f t="shared" si="2"/>
        <v>1837</v>
      </c>
      <c r="AJ13" s="421">
        <f t="shared" si="2"/>
        <v>2796</v>
      </c>
      <c r="AK13" s="162">
        <f t="shared" si="2"/>
        <v>2932</v>
      </c>
      <c r="AL13" s="335">
        <f t="shared" si="2"/>
        <v>28219</v>
      </c>
    </row>
    <row r="14" spans="1:38" s="410" customFormat="1" x14ac:dyDescent="0.25">
      <c r="A14" s="510"/>
      <c r="B14" s="225" t="s">
        <v>126</v>
      </c>
      <c r="C14" s="228">
        <v>749</v>
      </c>
      <c r="D14" s="420">
        <v>843</v>
      </c>
      <c r="E14" s="421">
        <v>1147</v>
      </c>
      <c r="F14" s="421">
        <v>1450</v>
      </c>
      <c r="G14" s="420">
        <v>846</v>
      </c>
      <c r="H14" s="421">
        <v>1955</v>
      </c>
      <c r="I14" s="421">
        <v>6223</v>
      </c>
      <c r="J14" s="421">
        <v>7817</v>
      </c>
      <c r="K14" s="421">
        <v>2783</v>
      </c>
      <c r="L14" s="421">
        <v>4423</v>
      </c>
      <c r="M14" s="421">
        <v>5767</v>
      </c>
      <c r="N14" s="335">
        <f t="shared" si="0"/>
        <v>34003</v>
      </c>
      <c r="O14" s="420">
        <v>96</v>
      </c>
      <c r="P14" s="420">
        <v>109</v>
      </c>
      <c r="Q14" s="420">
        <v>121</v>
      </c>
      <c r="R14" s="420">
        <v>165</v>
      </c>
      <c r="S14" s="420">
        <v>91</v>
      </c>
      <c r="T14" s="420">
        <v>241</v>
      </c>
      <c r="U14" s="421">
        <v>1387</v>
      </c>
      <c r="V14" s="420">
        <v>907</v>
      </c>
      <c r="W14" s="420">
        <v>187</v>
      </c>
      <c r="X14" s="420">
        <v>293</v>
      </c>
      <c r="Y14" s="420">
        <v>207</v>
      </c>
      <c r="Z14" s="335">
        <f t="shared" si="1"/>
        <v>3804</v>
      </c>
      <c r="AA14" s="421">
        <f t="shared" si="2"/>
        <v>845</v>
      </c>
      <c r="AB14" s="421">
        <f t="shared" si="2"/>
        <v>952</v>
      </c>
      <c r="AC14" s="421">
        <f t="shared" si="2"/>
        <v>1268</v>
      </c>
      <c r="AD14" s="421">
        <f t="shared" si="2"/>
        <v>1615</v>
      </c>
      <c r="AE14" s="421">
        <f t="shared" si="2"/>
        <v>937</v>
      </c>
      <c r="AF14" s="421">
        <f t="shared" si="2"/>
        <v>2196</v>
      </c>
      <c r="AG14" s="421">
        <f t="shared" si="2"/>
        <v>7610</v>
      </c>
      <c r="AH14" s="421">
        <f t="shared" si="2"/>
        <v>8724</v>
      </c>
      <c r="AI14" s="421">
        <f t="shared" si="2"/>
        <v>2970</v>
      </c>
      <c r="AJ14" s="421">
        <f t="shared" si="2"/>
        <v>4716</v>
      </c>
      <c r="AK14" s="162">
        <f t="shared" si="2"/>
        <v>5974</v>
      </c>
      <c r="AL14" s="335">
        <f t="shared" si="2"/>
        <v>37807</v>
      </c>
    </row>
    <row r="15" spans="1:38" s="410" customFormat="1" x14ac:dyDescent="0.25">
      <c r="A15" s="510"/>
      <c r="B15" s="225" t="s">
        <v>127</v>
      </c>
      <c r="C15" s="228">
        <v>789</v>
      </c>
      <c r="D15" s="420">
        <v>866</v>
      </c>
      <c r="E15" s="421">
        <v>1077</v>
      </c>
      <c r="F15" s="421">
        <v>1262</v>
      </c>
      <c r="G15" s="420">
        <v>827</v>
      </c>
      <c r="H15" s="421">
        <v>1937</v>
      </c>
      <c r="I15" s="421">
        <v>5853</v>
      </c>
      <c r="J15" s="421">
        <v>5633</v>
      </c>
      <c r="K15" s="421">
        <v>1944</v>
      </c>
      <c r="L15" s="421">
        <v>2915</v>
      </c>
      <c r="M15" s="421">
        <v>3186</v>
      </c>
      <c r="N15" s="335">
        <f t="shared" si="0"/>
        <v>26289</v>
      </c>
      <c r="O15" s="420">
        <v>130</v>
      </c>
      <c r="P15" s="420">
        <v>144</v>
      </c>
      <c r="Q15" s="420">
        <v>215</v>
      </c>
      <c r="R15" s="420">
        <v>240</v>
      </c>
      <c r="S15" s="420">
        <v>134</v>
      </c>
      <c r="T15" s="420">
        <v>370</v>
      </c>
      <c r="U15" s="421">
        <v>2012</v>
      </c>
      <c r="V15" s="421">
        <v>1218</v>
      </c>
      <c r="W15" s="420">
        <v>205</v>
      </c>
      <c r="X15" s="420">
        <v>290</v>
      </c>
      <c r="Y15" s="420">
        <v>176</v>
      </c>
      <c r="Z15" s="335">
        <f t="shared" si="1"/>
        <v>5134</v>
      </c>
      <c r="AA15" s="421">
        <f t="shared" si="2"/>
        <v>919</v>
      </c>
      <c r="AB15" s="421">
        <f t="shared" si="2"/>
        <v>1010</v>
      </c>
      <c r="AC15" s="421">
        <f t="shared" si="2"/>
        <v>1292</v>
      </c>
      <c r="AD15" s="421">
        <f t="shared" si="2"/>
        <v>1502</v>
      </c>
      <c r="AE15" s="421">
        <f t="shared" si="2"/>
        <v>961</v>
      </c>
      <c r="AF15" s="421">
        <f t="shared" si="2"/>
        <v>2307</v>
      </c>
      <c r="AG15" s="421">
        <f t="shared" si="2"/>
        <v>7865</v>
      </c>
      <c r="AH15" s="421">
        <f t="shared" si="2"/>
        <v>6851</v>
      </c>
      <c r="AI15" s="421">
        <f t="shared" si="2"/>
        <v>2149</v>
      </c>
      <c r="AJ15" s="421">
        <f t="shared" si="2"/>
        <v>3205</v>
      </c>
      <c r="AK15" s="162">
        <f t="shared" si="2"/>
        <v>3362</v>
      </c>
      <c r="AL15" s="335">
        <f t="shared" si="2"/>
        <v>31423</v>
      </c>
    </row>
    <row r="16" spans="1:38" s="410" customFormat="1" x14ac:dyDescent="0.25">
      <c r="A16" s="510"/>
      <c r="B16" s="225" t="s">
        <v>128</v>
      </c>
      <c r="C16" s="228">
        <v>472</v>
      </c>
      <c r="D16" s="420">
        <v>498</v>
      </c>
      <c r="E16" s="420">
        <v>639</v>
      </c>
      <c r="F16" s="420">
        <v>782</v>
      </c>
      <c r="G16" s="420">
        <v>541</v>
      </c>
      <c r="H16" s="421">
        <v>1154</v>
      </c>
      <c r="I16" s="421">
        <v>3803</v>
      </c>
      <c r="J16" s="421">
        <v>4798</v>
      </c>
      <c r="K16" s="421">
        <v>1693</v>
      </c>
      <c r="L16" s="421">
        <v>2367</v>
      </c>
      <c r="M16" s="421">
        <v>2707</v>
      </c>
      <c r="N16" s="335">
        <f t="shared" si="0"/>
        <v>19454</v>
      </c>
      <c r="O16" s="420">
        <v>36</v>
      </c>
      <c r="P16" s="420">
        <v>26</v>
      </c>
      <c r="Q16" s="420">
        <v>46</v>
      </c>
      <c r="R16" s="420">
        <v>60</v>
      </c>
      <c r="S16" s="420">
        <v>30</v>
      </c>
      <c r="T16" s="420">
        <v>126</v>
      </c>
      <c r="U16" s="420">
        <v>629</v>
      </c>
      <c r="V16" s="420">
        <v>406</v>
      </c>
      <c r="W16" s="420">
        <v>100</v>
      </c>
      <c r="X16" s="420">
        <v>130</v>
      </c>
      <c r="Y16" s="420">
        <v>92</v>
      </c>
      <c r="Z16" s="335">
        <f t="shared" si="1"/>
        <v>1681</v>
      </c>
      <c r="AA16" s="421">
        <f t="shared" si="2"/>
        <v>508</v>
      </c>
      <c r="AB16" s="421">
        <f t="shared" si="2"/>
        <v>524</v>
      </c>
      <c r="AC16" s="421">
        <f t="shared" si="2"/>
        <v>685</v>
      </c>
      <c r="AD16" s="421">
        <f t="shared" si="2"/>
        <v>842</v>
      </c>
      <c r="AE16" s="421">
        <f t="shared" si="2"/>
        <v>571</v>
      </c>
      <c r="AF16" s="421">
        <f t="shared" si="2"/>
        <v>1280</v>
      </c>
      <c r="AG16" s="421">
        <f t="shared" si="2"/>
        <v>4432</v>
      </c>
      <c r="AH16" s="421">
        <f t="shared" si="2"/>
        <v>5204</v>
      </c>
      <c r="AI16" s="421">
        <f t="shared" si="2"/>
        <v>1793</v>
      </c>
      <c r="AJ16" s="421">
        <f t="shared" si="2"/>
        <v>2497</v>
      </c>
      <c r="AK16" s="162">
        <f t="shared" si="2"/>
        <v>2799</v>
      </c>
      <c r="AL16" s="335">
        <f t="shared" si="2"/>
        <v>21135</v>
      </c>
    </row>
    <row r="17" spans="1:38" s="410" customFormat="1" x14ac:dyDescent="0.25">
      <c r="A17" s="510"/>
      <c r="B17" s="225" t="s">
        <v>129</v>
      </c>
      <c r="C17" s="229">
        <v>1363</v>
      </c>
      <c r="D17" s="421">
        <v>1381</v>
      </c>
      <c r="E17" s="421">
        <v>1771</v>
      </c>
      <c r="F17" s="421">
        <v>2253</v>
      </c>
      <c r="G17" s="421">
        <v>1400</v>
      </c>
      <c r="H17" s="421">
        <v>3804</v>
      </c>
      <c r="I17" s="421">
        <v>10621</v>
      </c>
      <c r="J17" s="421">
        <v>9960</v>
      </c>
      <c r="K17" s="421">
        <v>3259</v>
      </c>
      <c r="L17" s="421">
        <v>4712</v>
      </c>
      <c r="M17" s="421">
        <v>5884</v>
      </c>
      <c r="N17" s="335">
        <f t="shared" si="0"/>
        <v>46408</v>
      </c>
      <c r="O17" s="420">
        <v>541</v>
      </c>
      <c r="P17" s="420">
        <v>497</v>
      </c>
      <c r="Q17" s="420">
        <v>628</v>
      </c>
      <c r="R17" s="420">
        <v>727</v>
      </c>
      <c r="S17" s="420">
        <v>455</v>
      </c>
      <c r="T17" s="421">
        <v>1317</v>
      </c>
      <c r="U17" s="421">
        <v>5814</v>
      </c>
      <c r="V17" s="421">
        <v>3089</v>
      </c>
      <c r="W17" s="420">
        <v>557</v>
      </c>
      <c r="X17" s="420">
        <v>875</v>
      </c>
      <c r="Y17" s="420">
        <v>571</v>
      </c>
      <c r="Z17" s="335">
        <f t="shared" si="1"/>
        <v>15071</v>
      </c>
      <c r="AA17" s="421">
        <f t="shared" si="2"/>
        <v>1904</v>
      </c>
      <c r="AB17" s="421">
        <f t="shared" si="2"/>
        <v>1878</v>
      </c>
      <c r="AC17" s="421">
        <f t="shared" si="2"/>
        <v>2399</v>
      </c>
      <c r="AD17" s="421">
        <f t="shared" si="2"/>
        <v>2980</v>
      </c>
      <c r="AE17" s="421">
        <f t="shared" si="2"/>
        <v>1855</v>
      </c>
      <c r="AF17" s="421">
        <f t="shared" si="2"/>
        <v>5121</v>
      </c>
      <c r="AG17" s="421">
        <f t="shared" si="2"/>
        <v>16435</v>
      </c>
      <c r="AH17" s="421">
        <f t="shared" si="2"/>
        <v>13049</v>
      </c>
      <c r="AI17" s="421">
        <f t="shared" si="2"/>
        <v>3816</v>
      </c>
      <c r="AJ17" s="421">
        <f t="shared" si="2"/>
        <v>5587</v>
      </c>
      <c r="AK17" s="162">
        <f t="shared" si="2"/>
        <v>6455</v>
      </c>
      <c r="AL17" s="335">
        <f t="shared" si="2"/>
        <v>61479</v>
      </c>
    </row>
    <row r="18" spans="1:38" s="410" customFormat="1" x14ac:dyDescent="0.25">
      <c r="A18" s="510"/>
      <c r="B18" s="225" t="s">
        <v>130</v>
      </c>
      <c r="C18" s="229">
        <v>941</v>
      </c>
      <c r="D18" s="421">
        <v>1125</v>
      </c>
      <c r="E18" s="421">
        <v>1300</v>
      </c>
      <c r="F18" s="421">
        <v>1761</v>
      </c>
      <c r="G18" s="421">
        <v>1085</v>
      </c>
      <c r="H18" s="421">
        <v>2458</v>
      </c>
      <c r="I18" s="421">
        <v>6733</v>
      </c>
      <c r="J18" s="421">
        <v>6791</v>
      </c>
      <c r="K18" s="421">
        <v>2339</v>
      </c>
      <c r="L18" s="421">
        <v>3307</v>
      </c>
      <c r="M18" s="421">
        <v>3755</v>
      </c>
      <c r="N18" s="335">
        <f t="shared" si="0"/>
        <v>31595</v>
      </c>
      <c r="O18" s="420">
        <v>570</v>
      </c>
      <c r="P18" s="420">
        <v>619</v>
      </c>
      <c r="Q18" s="420">
        <v>791</v>
      </c>
      <c r="R18" s="420">
        <v>853</v>
      </c>
      <c r="S18" s="420">
        <v>509</v>
      </c>
      <c r="T18" s="421">
        <v>1364</v>
      </c>
      <c r="U18" s="421">
        <v>5001</v>
      </c>
      <c r="V18" s="421">
        <v>2776</v>
      </c>
      <c r="W18" s="420">
        <v>491</v>
      </c>
      <c r="X18" s="420">
        <v>756</v>
      </c>
      <c r="Y18" s="420">
        <v>440</v>
      </c>
      <c r="Z18" s="335">
        <f t="shared" si="1"/>
        <v>14170</v>
      </c>
      <c r="AA18" s="421">
        <f t="shared" si="2"/>
        <v>1511</v>
      </c>
      <c r="AB18" s="421">
        <f t="shared" si="2"/>
        <v>1744</v>
      </c>
      <c r="AC18" s="421">
        <f t="shared" si="2"/>
        <v>2091</v>
      </c>
      <c r="AD18" s="421">
        <f t="shared" si="2"/>
        <v>2614</v>
      </c>
      <c r="AE18" s="421">
        <f t="shared" si="2"/>
        <v>1594</v>
      </c>
      <c r="AF18" s="421">
        <f t="shared" si="2"/>
        <v>3822</v>
      </c>
      <c r="AG18" s="421">
        <f t="shared" si="2"/>
        <v>11734</v>
      </c>
      <c r="AH18" s="421">
        <f t="shared" si="2"/>
        <v>9567</v>
      </c>
      <c r="AI18" s="421">
        <f t="shared" si="2"/>
        <v>2830</v>
      </c>
      <c r="AJ18" s="421">
        <f t="shared" si="2"/>
        <v>4063</v>
      </c>
      <c r="AK18" s="162">
        <f t="shared" si="2"/>
        <v>4195</v>
      </c>
      <c r="AL18" s="335">
        <f t="shared" si="2"/>
        <v>45765</v>
      </c>
    </row>
    <row r="19" spans="1:38" s="410" customFormat="1" x14ac:dyDescent="0.25">
      <c r="A19" s="510"/>
      <c r="B19" s="225" t="s">
        <v>131</v>
      </c>
      <c r="C19" s="228">
        <v>527</v>
      </c>
      <c r="D19" s="420">
        <v>495</v>
      </c>
      <c r="E19" s="420">
        <v>615</v>
      </c>
      <c r="F19" s="420">
        <v>750</v>
      </c>
      <c r="G19" s="420">
        <v>519</v>
      </c>
      <c r="H19" s="421">
        <v>1194</v>
      </c>
      <c r="I19" s="421">
        <v>3821</v>
      </c>
      <c r="J19" s="421">
        <v>3627</v>
      </c>
      <c r="K19" s="421">
        <v>1212</v>
      </c>
      <c r="L19" s="421">
        <v>1720</v>
      </c>
      <c r="M19" s="421">
        <v>2052</v>
      </c>
      <c r="N19" s="335">
        <f t="shared" si="0"/>
        <v>16532</v>
      </c>
      <c r="O19" s="420">
        <v>198</v>
      </c>
      <c r="P19" s="420">
        <v>224</v>
      </c>
      <c r="Q19" s="420">
        <v>218</v>
      </c>
      <c r="R19" s="420">
        <v>259</v>
      </c>
      <c r="S19" s="420">
        <v>148</v>
      </c>
      <c r="T19" s="420">
        <v>518</v>
      </c>
      <c r="U19" s="421">
        <v>2092</v>
      </c>
      <c r="V19" s="421">
        <v>1113</v>
      </c>
      <c r="W19" s="420">
        <v>222</v>
      </c>
      <c r="X19" s="420">
        <v>361</v>
      </c>
      <c r="Y19" s="420">
        <v>187</v>
      </c>
      <c r="Z19" s="335">
        <f t="shared" si="1"/>
        <v>5540</v>
      </c>
      <c r="AA19" s="421">
        <f t="shared" si="2"/>
        <v>725</v>
      </c>
      <c r="AB19" s="421">
        <f t="shared" si="2"/>
        <v>719</v>
      </c>
      <c r="AC19" s="421">
        <f t="shared" si="2"/>
        <v>833</v>
      </c>
      <c r="AD19" s="421">
        <f t="shared" si="2"/>
        <v>1009</v>
      </c>
      <c r="AE19" s="421">
        <f t="shared" si="2"/>
        <v>667</v>
      </c>
      <c r="AF19" s="421">
        <f t="shared" si="2"/>
        <v>1712</v>
      </c>
      <c r="AG19" s="421">
        <f t="shared" si="2"/>
        <v>5913</v>
      </c>
      <c r="AH19" s="421">
        <f t="shared" si="2"/>
        <v>4740</v>
      </c>
      <c r="AI19" s="421">
        <f t="shared" si="2"/>
        <v>1434</v>
      </c>
      <c r="AJ19" s="421">
        <f t="shared" si="2"/>
        <v>2081</v>
      </c>
      <c r="AK19" s="162">
        <f t="shared" si="2"/>
        <v>2239</v>
      </c>
      <c r="AL19" s="335">
        <f t="shared" si="2"/>
        <v>22072</v>
      </c>
    </row>
    <row r="20" spans="1:38" s="410" customFormat="1" x14ac:dyDescent="0.25">
      <c r="A20" s="510"/>
      <c r="B20" s="225" t="s">
        <v>133</v>
      </c>
      <c r="C20" s="228">
        <v>606</v>
      </c>
      <c r="D20" s="420">
        <v>615</v>
      </c>
      <c r="E20" s="420">
        <v>750</v>
      </c>
      <c r="F20" s="420">
        <v>927</v>
      </c>
      <c r="G20" s="420">
        <v>608</v>
      </c>
      <c r="H20" s="421">
        <v>1494</v>
      </c>
      <c r="I20" s="421">
        <v>4448</v>
      </c>
      <c r="J20" s="421">
        <v>4868</v>
      </c>
      <c r="K20" s="421">
        <v>1579</v>
      </c>
      <c r="L20" s="421">
        <v>2254</v>
      </c>
      <c r="M20" s="421">
        <v>2582</v>
      </c>
      <c r="N20" s="335">
        <f t="shared" si="0"/>
        <v>20731</v>
      </c>
      <c r="O20" s="420">
        <v>179</v>
      </c>
      <c r="P20" s="420">
        <v>161</v>
      </c>
      <c r="Q20" s="420">
        <v>212</v>
      </c>
      <c r="R20" s="420">
        <v>268</v>
      </c>
      <c r="S20" s="420">
        <v>164</v>
      </c>
      <c r="T20" s="420">
        <v>393</v>
      </c>
      <c r="U20" s="421">
        <v>1645</v>
      </c>
      <c r="V20" s="420">
        <v>835</v>
      </c>
      <c r="W20" s="420">
        <v>145</v>
      </c>
      <c r="X20" s="420">
        <v>199</v>
      </c>
      <c r="Y20" s="420">
        <v>143</v>
      </c>
      <c r="Z20" s="335">
        <f t="shared" si="1"/>
        <v>4344</v>
      </c>
      <c r="AA20" s="421">
        <f t="shared" si="2"/>
        <v>785</v>
      </c>
      <c r="AB20" s="421">
        <f t="shared" si="2"/>
        <v>776</v>
      </c>
      <c r="AC20" s="421">
        <f t="shared" si="2"/>
        <v>962</v>
      </c>
      <c r="AD20" s="421">
        <f t="shared" si="2"/>
        <v>1195</v>
      </c>
      <c r="AE20" s="421">
        <f t="shared" si="2"/>
        <v>772</v>
      </c>
      <c r="AF20" s="421">
        <f t="shared" si="2"/>
        <v>1887</v>
      </c>
      <c r="AG20" s="421">
        <f t="shared" si="2"/>
        <v>6093</v>
      </c>
      <c r="AH20" s="421">
        <f t="shared" si="2"/>
        <v>5703</v>
      </c>
      <c r="AI20" s="421">
        <f t="shared" si="2"/>
        <v>1724</v>
      </c>
      <c r="AJ20" s="421">
        <f t="shared" si="2"/>
        <v>2453</v>
      </c>
      <c r="AK20" s="162">
        <f t="shared" si="2"/>
        <v>2725</v>
      </c>
      <c r="AL20" s="335">
        <f t="shared" si="2"/>
        <v>25075</v>
      </c>
    </row>
    <row r="21" spans="1:38" s="410" customFormat="1" x14ac:dyDescent="0.25">
      <c r="A21" s="510"/>
      <c r="B21" s="225" t="s">
        <v>132</v>
      </c>
      <c r="C21" s="228">
        <v>479</v>
      </c>
      <c r="D21" s="420">
        <v>539</v>
      </c>
      <c r="E21" s="420">
        <v>664</v>
      </c>
      <c r="F21" s="420">
        <v>831</v>
      </c>
      <c r="G21" s="420">
        <v>522</v>
      </c>
      <c r="H21" s="421">
        <v>1203</v>
      </c>
      <c r="I21" s="421">
        <v>4002</v>
      </c>
      <c r="J21" s="421">
        <v>4436</v>
      </c>
      <c r="K21" s="421">
        <v>1527</v>
      </c>
      <c r="L21" s="421">
        <v>2274</v>
      </c>
      <c r="M21" s="421">
        <v>2875</v>
      </c>
      <c r="N21" s="335">
        <f t="shared" si="0"/>
        <v>19352</v>
      </c>
      <c r="O21" s="420">
        <v>99</v>
      </c>
      <c r="P21" s="420">
        <v>117</v>
      </c>
      <c r="Q21" s="420">
        <v>118</v>
      </c>
      <c r="R21" s="420">
        <v>135</v>
      </c>
      <c r="S21" s="420">
        <v>51</v>
      </c>
      <c r="T21" s="420">
        <v>183</v>
      </c>
      <c r="U21" s="420">
        <v>860</v>
      </c>
      <c r="V21" s="420">
        <v>428</v>
      </c>
      <c r="W21" s="420">
        <v>99</v>
      </c>
      <c r="X21" s="420">
        <v>147</v>
      </c>
      <c r="Y21" s="420">
        <v>76</v>
      </c>
      <c r="Z21" s="335">
        <f t="shared" si="1"/>
        <v>2313</v>
      </c>
      <c r="AA21" s="421">
        <f t="shared" si="2"/>
        <v>578</v>
      </c>
      <c r="AB21" s="421">
        <f t="shared" si="2"/>
        <v>656</v>
      </c>
      <c r="AC21" s="421">
        <f t="shared" si="2"/>
        <v>782</v>
      </c>
      <c r="AD21" s="421">
        <f t="shared" si="2"/>
        <v>966</v>
      </c>
      <c r="AE21" s="421">
        <f t="shared" si="2"/>
        <v>573</v>
      </c>
      <c r="AF21" s="421">
        <f t="shared" si="2"/>
        <v>1386</v>
      </c>
      <c r="AG21" s="421">
        <f t="shared" si="2"/>
        <v>4862</v>
      </c>
      <c r="AH21" s="421">
        <f t="shared" si="2"/>
        <v>4864</v>
      </c>
      <c r="AI21" s="421">
        <f t="shared" si="2"/>
        <v>1626</v>
      </c>
      <c r="AJ21" s="421">
        <f t="shared" si="2"/>
        <v>2421</v>
      </c>
      <c r="AK21" s="162">
        <f t="shared" si="2"/>
        <v>2951</v>
      </c>
      <c r="AL21" s="335">
        <f t="shared" si="2"/>
        <v>21665</v>
      </c>
    </row>
    <row r="22" spans="1:38" s="410" customFormat="1" x14ac:dyDescent="0.25">
      <c r="A22" s="226"/>
      <c r="B22" s="422" t="s">
        <v>121</v>
      </c>
      <c r="C22" s="231">
        <f>SUM(C12:C21)</f>
        <v>7960</v>
      </c>
      <c r="D22" s="333">
        <f t="shared" ref="D22:AL22" si="3">SUM(D12:D21)</f>
        <v>8403</v>
      </c>
      <c r="E22" s="333">
        <f t="shared" si="3"/>
        <v>10299</v>
      </c>
      <c r="F22" s="333">
        <f t="shared" si="3"/>
        <v>13044</v>
      </c>
      <c r="G22" s="333">
        <f t="shared" si="3"/>
        <v>8194</v>
      </c>
      <c r="H22" s="333">
        <f t="shared" si="3"/>
        <v>22692</v>
      </c>
      <c r="I22" s="333">
        <f t="shared" si="3"/>
        <v>65018</v>
      </c>
      <c r="J22" s="333">
        <f t="shared" si="3"/>
        <v>61986</v>
      </c>
      <c r="K22" s="333">
        <f t="shared" si="3"/>
        <v>20889</v>
      </c>
      <c r="L22" s="333">
        <f t="shared" si="3"/>
        <v>30682</v>
      </c>
      <c r="M22" s="333">
        <f t="shared" si="3"/>
        <v>36511</v>
      </c>
      <c r="N22" s="156">
        <f t="shared" si="3"/>
        <v>285678</v>
      </c>
      <c r="O22" s="333">
        <f t="shared" si="3"/>
        <v>2579</v>
      </c>
      <c r="P22" s="333">
        <f t="shared" si="3"/>
        <v>2567</v>
      </c>
      <c r="Q22" s="333">
        <f t="shared" si="3"/>
        <v>3144</v>
      </c>
      <c r="R22" s="333">
        <f t="shared" si="3"/>
        <v>3699</v>
      </c>
      <c r="S22" s="333">
        <f t="shared" si="3"/>
        <v>2097</v>
      </c>
      <c r="T22" s="333">
        <f t="shared" si="3"/>
        <v>6821</v>
      </c>
      <c r="U22" s="333">
        <f t="shared" si="3"/>
        <v>29429</v>
      </c>
      <c r="V22" s="333">
        <f t="shared" si="3"/>
        <v>16023</v>
      </c>
      <c r="W22" s="333">
        <f t="shared" si="3"/>
        <v>2938</v>
      </c>
      <c r="X22" s="333">
        <f t="shared" si="3"/>
        <v>4559</v>
      </c>
      <c r="Y22" s="333">
        <f t="shared" si="3"/>
        <v>2816</v>
      </c>
      <c r="Z22" s="156">
        <f t="shared" si="3"/>
        <v>76672</v>
      </c>
      <c r="AA22" s="333">
        <f t="shared" si="3"/>
        <v>10539</v>
      </c>
      <c r="AB22" s="333">
        <f t="shared" si="3"/>
        <v>10970</v>
      </c>
      <c r="AC22" s="333">
        <f t="shared" si="3"/>
        <v>13443</v>
      </c>
      <c r="AD22" s="333">
        <f t="shared" si="3"/>
        <v>16743</v>
      </c>
      <c r="AE22" s="333">
        <f t="shared" si="3"/>
        <v>10291</v>
      </c>
      <c r="AF22" s="333">
        <f t="shared" si="3"/>
        <v>29513</v>
      </c>
      <c r="AG22" s="333">
        <f t="shared" si="3"/>
        <v>94447</v>
      </c>
      <c r="AH22" s="333">
        <f t="shared" si="3"/>
        <v>78009</v>
      </c>
      <c r="AI22" s="333">
        <f t="shared" si="3"/>
        <v>23827</v>
      </c>
      <c r="AJ22" s="333">
        <f t="shared" si="3"/>
        <v>35241</v>
      </c>
      <c r="AK22" s="230">
        <f t="shared" si="3"/>
        <v>39327</v>
      </c>
      <c r="AL22" s="156">
        <f t="shared" si="3"/>
        <v>362350</v>
      </c>
    </row>
    <row r="23" spans="1:38" s="410" customFormat="1" x14ac:dyDescent="0.25">
      <c r="A23" s="511" t="s">
        <v>408</v>
      </c>
      <c r="B23" s="227" t="s">
        <v>124</v>
      </c>
      <c r="C23" s="232">
        <v>1416</v>
      </c>
      <c r="D23" s="332">
        <v>1380</v>
      </c>
      <c r="E23" s="332">
        <v>1595</v>
      </c>
      <c r="F23" s="332">
        <v>2053</v>
      </c>
      <c r="G23" s="332">
        <v>1298</v>
      </c>
      <c r="H23" s="332">
        <v>5807</v>
      </c>
      <c r="I23" s="332">
        <v>13972</v>
      </c>
      <c r="J23" s="332">
        <v>8843</v>
      </c>
      <c r="K23" s="332">
        <v>3004</v>
      </c>
      <c r="L23" s="332">
        <v>4362</v>
      </c>
      <c r="M23" s="332">
        <v>4815</v>
      </c>
      <c r="N23" s="336">
        <f t="shared" ref="N23:N32" si="4">SUM(C23:M23)</f>
        <v>48545</v>
      </c>
      <c r="O23" s="337">
        <v>530</v>
      </c>
      <c r="P23" s="337">
        <v>514</v>
      </c>
      <c r="Q23" s="337">
        <v>581</v>
      </c>
      <c r="R23" s="337">
        <v>737</v>
      </c>
      <c r="S23" s="337">
        <v>385</v>
      </c>
      <c r="T23" s="332">
        <v>1709</v>
      </c>
      <c r="U23" s="332">
        <v>7669</v>
      </c>
      <c r="V23" s="332">
        <v>4045</v>
      </c>
      <c r="W23" s="337">
        <v>750</v>
      </c>
      <c r="X23" s="332">
        <v>1100</v>
      </c>
      <c r="Y23" s="337">
        <v>773</v>
      </c>
      <c r="Z23" s="336">
        <f t="shared" ref="Z23:Z32" si="5">SUM(O23:Y23)</f>
        <v>18793</v>
      </c>
      <c r="AA23" s="332">
        <f t="shared" si="2"/>
        <v>1946</v>
      </c>
      <c r="AB23" s="332">
        <f t="shared" si="2"/>
        <v>1894</v>
      </c>
      <c r="AC23" s="332">
        <f t="shared" si="2"/>
        <v>2176</v>
      </c>
      <c r="AD23" s="332">
        <f t="shared" si="2"/>
        <v>2790</v>
      </c>
      <c r="AE23" s="332">
        <f t="shared" si="2"/>
        <v>1683</v>
      </c>
      <c r="AF23" s="332">
        <f t="shared" si="2"/>
        <v>7516</v>
      </c>
      <c r="AG23" s="332">
        <f t="shared" si="2"/>
        <v>21641</v>
      </c>
      <c r="AH23" s="332">
        <f t="shared" si="2"/>
        <v>12888</v>
      </c>
      <c r="AI23" s="332">
        <f t="shared" si="2"/>
        <v>3754</v>
      </c>
      <c r="AJ23" s="332">
        <f t="shared" si="2"/>
        <v>5462</v>
      </c>
      <c r="AK23" s="161">
        <f t="shared" si="2"/>
        <v>5588</v>
      </c>
      <c r="AL23" s="336">
        <f t="shared" si="2"/>
        <v>67338</v>
      </c>
    </row>
    <row r="24" spans="1:38" s="410" customFormat="1" x14ac:dyDescent="0.25">
      <c r="A24" s="512"/>
      <c r="B24" s="225" t="s">
        <v>125</v>
      </c>
      <c r="C24" s="228">
        <v>641</v>
      </c>
      <c r="D24" s="420">
        <v>672</v>
      </c>
      <c r="E24" s="420">
        <v>766</v>
      </c>
      <c r="F24" s="420">
        <v>945</v>
      </c>
      <c r="G24" s="420">
        <v>588</v>
      </c>
      <c r="H24" s="421">
        <v>1614</v>
      </c>
      <c r="I24" s="421">
        <v>5550</v>
      </c>
      <c r="J24" s="421">
        <v>4700</v>
      </c>
      <c r="K24" s="421">
        <v>1632</v>
      </c>
      <c r="L24" s="421">
        <v>2480</v>
      </c>
      <c r="M24" s="421">
        <v>2688</v>
      </c>
      <c r="N24" s="335">
        <f t="shared" si="4"/>
        <v>22276</v>
      </c>
      <c r="O24" s="420">
        <v>184</v>
      </c>
      <c r="P24" s="420">
        <v>213</v>
      </c>
      <c r="Q24" s="420">
        <v>213</v>
      </c>
      <c r="R24" s="420">
        <v>270</v>
      </c>
      <c r="S24" s="420">
        <v>141</v>
      </c>
      <c r="T24" s="420">
        <v>518</v>
      </c>
      <c r="U24" s="421">
        <v>2258</v>
      </c>
      <c r="V24" s="421">
        <v>1284</v>
      </c>
      <c r="W24" s="420">
        <v>243</v>
      </c>
      <c r="X24" s="420">
        <v>371</v>
      </c>
      <c r="Y24" s="420">
        <v>199</v>
      </c>
      <c r="Z24" s="335">
        <f t="shared" si="5"/>
        <v>5894</v>
      </c>
      <c r="AA24" s="421">
        <f t="shared" si="2"/>
        <v>825</v>
      </c>
      <c r="AB24" s="421">
        <f t="shared" si="2"/>
        <v>885</v>
      </c>
      <c r="AC24" s="421">
        <f t="shared" si="2"/>
        <v>979</v>
      </c>
      <c r="AD24" s="421">
        <f t="shared" si="2"/>
        <v>1215</v>
      </c>
      <c r="AE24" s="421">
        <f t="shared" si="2"/>
        <v>729</v>
      </c>
      <c r="AF24" s="421">
        <f t="shared" si="2"/>
        <v>2132</v>
      </c>
      <c r="AG24" s="421">
        <f t="shared" si="2"/>
        <v>7808</v>
      </c>
      <c r="AH24" s="421">
        <f t="shared" si="2"/>
        <v>5984</v>
      </c>
      <c r="AI24" s="421">
        <f t="shared" si="2"/>
        <v>1875</v>
      </c>
      <c r="AJ24" s="421">
        <f t="shared" si="2"/>
        <v>2851</v>
      </c>
      <c r="AK24" s="162">
        <f t="shared" si="2"/>
        <v>2887</v>
      </c>
      <c r="AL24" s="335">
        <f t="shared" si="2"/>
        <v>28170</v>
      </c>
    </row>
    <row r="25" spans="1:38" s="410" customFormat="1" x14ac:dyDescent="0.25">
      <c r="A25" s="512"/>
      <c r="B25" s="225" t="s">
        <v>126</v>
      </c>
      <c r="C25" s="228">
        <v>785</v>
      </c>
      <c r="D25" s="420">
        <v>793</v>
      </c>
      <c r="E25" s="421">
        <v>1181</v>
      </c>
      <c r="F25" s="421">
        <v>1444</v>
      </c>
      <c r="G25" s="420">
        <v>893</v>
      </c>
      <c r="H25" s="421">
        <v>1919</v>
      </c>
      <c r="I25" s="421">
        <v>6342</v>
      </c>
      <c r="J25" s="421">
        <v>7485</v>
      </c>
      <c r="K25" s="421">
        <v>2913</v>
      </c>
      <c r="L25" s="421">
        <v>4480</v>
      </c>
      <c r="M25" s="421">
        <v>5715</v>
      </c>
      <c r="N25" s="335">
        <f t="shared" si="4"/>
        <v>33950</v>
      </c>
      <c r="O25" s="420">
        <v>99</v>
      </c>
      <c r="P25" s="420">
        <v>104</v>
      </c>
      <c r="Q25" s="420">
        <v>121</v>
      </c>
      <c r="R25" s="420">
        <v>179</v>
      </c>
      <c r="S25" s="420">
        <v>98</v>
      </c>
      <c r="T25" s="420">
        <v>239</v>
      </c>
      <c r="U25" s="421">
        <v>1402</v>
      </c>
      <c r="V25" s="420">
        <v>948</v>
      </c>
      <c r="W25" s="420">
        <v>199</v>
      </c>
      <c r="X25" s="420">
        <v>290</v>
      </c>
      <c r="Y25" s="420">
        <v>210</v>
      </c>
      <c r="Z25" s="335">
        <f t="shared" si="5"/>
        <v>3889</v>
      </c>
      <c r="AA25" s="421">
        <f t="shared" si="2"/>
        <v>884</v>
      </c>
      <c r="AB25" s="421">
        <f t="shared" si="2"/>
        <v>897</v>
      </c>
      <c r="AC25" s="421">
        <f t="shared" si="2"/>
        <v>1302</v>
      </c>
      <c r="AD25" s="421">
        <f t="shared" si="2"/>
        <v>1623</v>
      </c>
      <c r="AE25" s="421">
        <f t="shared" si="2"/>
        <v>991</v>
      </c>
      <c r="AF25" s="421">
        <f t="shared" si="2"/>
        <v>2158</v>
      </c>
      <c r="AG25" s="421">
        <f t="shared" si="2"/>
        <v>7744</v>
      </c>
      <c r="AH25" s="421">
        <f t="shared" si="2"/>
        <v>8433</v>
      </c>
      <c r="AI25" s="421">
        <f t="shared" si="2"/>
        <v>3112</v>
      </c>
      <c r="AJ25" s="421">
        <f t="shared" si="2"/>
        <v>4770</v>
      </c>
      <c r="AK25" s="162">
        <f t="shared" si="2"/>
        <v>5925</v>
      </c>
      <c r="AL25" s="335">
        <f t="shared" si="2"/>
        <v>37839</v>
      </c>
    </row>
    <row r="26" spans="1:38" s="410" customFormat="1" x14ac:dyDescent="0.25">
      <c r="A26" s="512"/>
      <c r="B26" s="225" t="s">
        <v>127</v>
      </c>
      <c r="C26" s="228">
        <v>775</v>
      </c>
      <c r="D26" s="420">
        <v>845</v>
      </c>
      <c r="E26" s="421">
        <v>1091</v>
      </c>
      <c r="F26" s="421">
        <v>1230</v>
      </c>
      <c r="G26" s="420">
        <v>854</v>
      </c>
      <c r="H26" s="421">
        <v>1950</v>
      </c>
      <c r="I26" s="421">
        <v>5854</v>
      </c>
      <c r="J26" s="421">
        <v>5389</v>
      </c>
      <c r="K26" s="421">
        <v>2005</v>
      </c>
      <c r="L26" s="421">
        <v>2978</v>
      </c>
      <c r="M26" s="421">
        <v>3107</v>
      </c>
      <c r="N26" s="335">
        <f t="shared" si="4"/>
        <v>26078</v>
      </c>
      <c r="O26" s="420">
        <v>136</v>
      </c>
      <c r="P26" s="420">
        <v>156</v>
      </c>
      <c r="Q26" s="420">
        <v>228</v>
      </c>
      <c r="R26" s="420">
        <v>254</v>
      </c>
      <c r="S26" s="420">
        <v>141</v>
      </c>
      <c r="T26" s="420">
        <v>378</v>
      </c>
      <c r="U26" s="421">
        <v>2047</v>
      </c>
      <c r="V26" s="421">
        <v>1273</v>
      </c>
      <c r="W26" s="420">
        <v>204</v>
      </c>
      <c r="X26" s="420">
        <v>280</v>
      </c>
      <c r="Y26" s="420">
        <v>189</v>
      </c>
      <c r="Z26" s="335">
        <f t="shared" si="5"/>
        <v>5286</v>
      </c>
      <c r="AA26" s="421">
        <f t="shared" si="2"/>
        <v>911</v>
      </c>
      <c r="AB26" s="421">
        <f t="shared" si="2"/>
        <v>1001</v>
      </c>
      <c r="AC26" s="421">
        <f t="shared" si="2"/>
        <v>1319</v>
      </c>
      <c r="AD26" s="421">
        <f t="shared" si="2"/>
        <v>1484</v>
      </c>
      <c r="AE26" s="421">
        <f t="shared" si="2"/>
        <v>995</v>
      </c>
      <c r="AF26" s="421">
        <f t="shared" si="2"/>
        <v>2328</v>
      </c>
      <c r="AG26" s="421">
        <f t="shared" si="2"/>
        <v>7901</v>
      </c>
      <c r="AH26" s="421">
        <f t="shared" si="2"/>
        <v>6662</v>
      </c>
      <c r="AI26" s="421">
        <f t="shared" si="2"/>
        <v>2209</v>
      </c>
      <c r="AJ26" s="421">
        <f t="shared" si="2"/>
        <v>3258</v>
      </c>
      <c r="AK26" s="162">
        <f t="shared" si="2"/>
        <v>3296</v>
      </c>
      <c r="AL26" s="335">
        <f t="shared" si="2"/>
        <v>31364</v>
      </c>
    </row>
    <row r="27" spans="1:38" s="410" customFormat="1" x14ac:dyDescent="0.25">
      <c r="A27" s="512"/>
      <c r="B27" s="225" t="s">
        <v>128</v>
      </c>
      <c r="C27" s="228">
        <v>467</v>
      </c>
      <c r="D27" s="420">
        <v>483</v>
      </c>
      <c r="E27" s="420">
        <v>656</v>
      </c>
      <c r="F27" s="420">
        <v>758</v>
      </c>
      <c r="G27" s="420">
        <v>539</v>
      </c>
      <c r="H27" s="421">
        <v>1132</v>
      </c>
      <c r="I27" s="421">
        <v>3766</v>
      </c>
      <c r="J27" s="421">
        <v>4607</v>
      </c>
      <c r="K27" s="421">
        <v>1730</v>
      </c>
      <c r="L27" s="421">
        <v>2436</v>
      </c>
      <c r="M27" s="421">
        <v>2714</v>
      </c>
      <c r="N27" s="335">
        <f t="shared" si="4"/>
        <v>19288</v>
      </c>
      <c r="O27" s="420">
        <v>31</v>
      </c>
      <c r="P27" s="420">
        <v>32</v>
      </c>
      <c r="Q27" s="420">
        <v>36</v>
      </c>
      <c r="R27" s="420">
        <v>57</v>
      </c>
      <c r="S27" s="420">
        <v>29</v>
      </c>
      <c r="T27" s="420">
        <v>121</v>
      </c>
      <c r="U27" s="420">
        <v>605</v>
      </c>
      <c r="V27" s="420">
        <v>425</v>
      </c>
      <c r="W27" s="420">
        <v>111</v>
      </c>
      <c r="X27" s="420">
        <v>122</v>
      </c>
      <c r="Y27" s="420">
        <v>96</v>
      </c>
      <c r="Z27" s="335">
        <f t="shared" si="5"/>
        <v>1665</v>
      </c>
      <c r="AA27" s="421">
        <f t="shared" si="2"/>
        <v>498</v>
      </c>
      <c r="AB27" s="421">
        <f t="shared" si="2"/>
        <v>515</v>
      </c>
      <c r="AC27" s="421">
        <f t="shared" si="2"/>
        <v>692</v>
      </c>
      <c r="AD27" s="421">
        <f t="shared" si="2"/>
        <v>815</v>
      </c>
      <c r="AE27" s="421">
        <f t="shared" si="2"/>
        <v>568</v>
      </c>
      <c r="AF27" s="421">
        <f t="shared" si="2"/>
        <v>1253</v>
      </c>
      <c r="AG27" s="421">
        <f t="shared" si="2"/>
        <v>4371</v>
      </c>
      <c r="AH27" s="421">
        <f t="shared" si="2"/>
        <v>5032</v>
      </c>
      <c r="AI27" s="421">
        <f t="shared" si="2"/>
        <v>1841</v>
      </c>
      <c r="AJ27" s="421">
        <f t="shared" si="2"/>
        <v>2558</v>
      </c>
      <c r="AK27" s="162">
        <f t="shared" si="2"/>
        <v>2810</v>
      </c>
      <c r="AL27" s="335">
        <f t="shared" si="2"/>
        <v>20953</v>
      </c>
    </row>
    <row r="28" spans="1:38" s="410" customFormat="1" x14ac:dyDescent="0.25">
      <c r="A28" s="512"/>
      <c r="B28" s="225" t="s">
        <v>129</v>
      </c>
      <c r="C28" s="229">
        <v>1337</v>
      </c>
      <c r="D28" s="421">
        <v>1353</v>
      </c>
      <c r="E28" s="421">
        <v>1717</v>
      </c>
      <c r="F28" s="421">
        <v>2260</v>
      </c>
      <c r="G28" s="421">
        <v>1391</v>
      </c>
      <c r="H28" s="421">
        <v>3756</v>
      </c>
      <c r="I28" s="421">
        <v>10630</v>
      </c>
      <c r="J28" s="421">
        <v>9568</v>
      </c>
      <c r="K28" s="421">
        <v>3388</v>
      </c>
      <c r="L28" s="421">
        <v>4791</v>
      </c>
      <c r="M28" s="421">
        <v>5730</v>
      </c>
      <c r="N28" s="335">
        <f t="shared" si="4"/>
        <v>45921</v>
      </c>
      <c r="O28" s="420">
        <v>543</v>
      </c>
      <c r="P28" s="420">
        <v>493</v>
      </c>
      <c r="Q28" s="420">
        <v>631</v>
      </c>
      <c r="R28" s="420">
        <v>769</v>
      </c>
      <c r="S28" s="420">
        <v>464</v>
      </c>
      <c r="T28" s="421">
        <v>1320</v>
      </c>
      <c r="U28" s="421">
        <v>5896</v>
      </c>
      <c r="V28" s="421">
        <v>3201</v>
      </c>
      <c r="W28" s="420">
        <v>582</v>
      </c>
      <c r="X28" s="420">
        <v>907</v>
      </c>
      <c r="Y28" s="420">
        <v>586</v>
      </c>
      <c r="Z28" s="335">
        <f t="shared" si="5"/>
        <v>15392</v>
      </c>
      <c r="AA28" s="421">
        <f t="shared" si="2"/>
        <v>1880</v>
      </c>
      <c r="AB28" s="421">
        <f t="shared" si="2"/>
        <v>1846</v>
      </c>
      <c r="AC28" s="421">
        <f t="shared" si="2"/>
        <v>2348</v>
      </c>
      <c r="AD28" s="421">
        <f t="shared" si="2"/>
        <v>3029</v>
      </c>
      <c r="AE28" s="421">
        <f t="shared" si="2"/>
        <v>1855</v>
      </c>
      <c r="AF28" s="421">
        <f t="shared" si="2"/>
        <v>5076</v>
      </c>
      <c r="AG28" s="421">
        <f t="shared" si="2"/>
        <v>16526</v>
      </c>
      <c r="AH28" s="421">
        <f t="shared" si="2"/>
        <v>12769</v>
      </c>
      <c r="AI28" s="421">
        <f t="shared" si="2"/>
        <v>3970</v>
      </c>
      <c r="AJ28" s="421">
        <f t="shared" si="2"/>
        <v>5698</v>
      </c>
      <c r="AK28" s="162">
        <f t="shared" si="2"/>
        <v>6316</v>
      </c>
      <c r="AL28" s="335">
        <f t="shared" si="2"/>
        <v>61313</v>
      </c>
    </row>
    <row r="29" spans="1:38" s="410" customFormat="1" x14ac:dyDescent="0.25">
      <c r="A29" s="512"/>
      <c r="B29" s="225" t="s">
        <v>130</v>
      </c>
      <c r="C29" s="229">
        <v>931</v>
      </c>
      <c r="D29" s="421">
        <v>1075</v>
      </c>
      <c r="E29" s="421">
        <v>1319</v>
      </c>
      <c r="F29" s="421">
        <v>1711</v>
      </c>
      <c r="G29" s="421">
        <v>1103</v>
      </c>
      <c r="H29" s="421">
        <v>2461</v>
      </c>
      <c r="I29" s="421">
        <v>6652</v>
      </c>
      <c r="J29" s="421">
        <v>6445</v>
      </c>
      <c r="K29" s="421">
        <v>2439</v>
      </c>
      <c r="L29" s="421">
        <v>3366</v>
      </c>
      <c r="M29" s="421">
        <v>3660</v>
      </c>
      <c r="N29" s="335">
        <f t="shared" si="4"/>
        <v>31162</v>
      </c>
      <c r="O29" s="420">
        <v>586</v>
      </c>
      <c r="P29" s="420">
        <v>654</v>
      </c>
      <c r="Q29" s="420">
        <v>840</v>
      </c>
      <c r="R29" s="420">
        <v>944</v>
      </c>
      <c r="S29" s="420">
        <v>504</v>
      </c>
      <c r="T29" s="421">
        <v>1366</v>
      </c>
      <c r="U29" s="421">
        <v>5081</v>
      </c>
      <c r="V29" s="421">
        <v>2883</v>
      </c>
      <c r="W29" s="420">
        <v>512</v>
      </c>
      <c r="X29" s="420">
        <v>740</v>
      </c>
      <c r="Y29" s="420">
        <v>452</v>
      </c>
      <c r="Z29" s="335">
        <f t="shared" si="5"/>
        <v>14562</v>
      </c>
      <c r="AA29" s="421">
        <f t="shared" si="2"/>
        <v>1517</v>
      </c>
      <c r="AB29" s="421">
        <f t="shared" si="2"/>
        <v>1729</v>
      </c>
      <c r="AC29" s="421">
        <f t="shared" si="2"/>
        <v>2159</v>
      </c>
      <c r="AD29" s="421">
        <f t="shared" si="2"/>
        <v>2655</v>
      </c>
      <c r="AE29" s="421">
        <f t="shared" si="2"/>
        <v>1607</v>
      </c>
      <c r="AF29" s="421">
        <f t="shared" si="2"/>
        <v>3827</v>
      </c>
      <c r="AG29" s="421">
        <f t="shared" si="2"/>
        <v>11733</v>
      </c>
      <c r="AH29" s="421">
        <f t="shared" si="2"/>
        <v>9328</v>
      </c>
      <c r="AI29" s="421">
        <f t="shared" si="2"/>
        <v>2951</v>
      </c>
      <c r="AJ29" s="421">
        <f t="shared" si="2"/>
        <v>4106</v>
      </c>
      <c r="AK29" s="162">
        <f t="shared" si="2"/>
        <v>4112</v>
      </c>
      <c r="AL29" s="335">
        <f t="shared" si="2"/>
        <v>45724</v>
      </c>
    </row>
    <row r="30" spans="1:38" s="410" customFormat="1" x14ac:dyDescent="0.25">
      <c r="A30" s="512"/>
      <c r="B30" s="225" t="s">
        <v>131</v>
      </c>
      <c r="C30" s="228">
        <v>495</v>
      </c>
      <c r="D30" s="420">
        <v>515</v>
      </c>
      <c r="E30" s="420">
        <v>621</v>
      </c>
      <c r="F30" s="420">
        <v>713</v>
      </c>
      <c r="G30" s="420">
        <v>518</v>
      </c>
      <c r="H30" s="421">
        <v>1209</v>
      </c>
      <c r="I30" s="421">
        <v>3733</v>
      </c>
      <c r="J30" s="421">
        <v>3458</v>
      </c>
      <c r="K30" s="421">
        <v>1260</v>
      </c>
      <c r="L30" s="421">
        <v>1774</v>
      </c>
      <c r="M30" s="421">
        <v>1973</v>
      </c>
      <c r="N30" s="335">
        <f t="shared" si="4"/>
        <v>16269</v>
      </c>
      <c r="O30" s="420">
        <v>231</v>
      </c>
      <c r="P30" s="420">
        <v>223</v>
      </c>
      <c r="Q30" s="420">
        <v>247</v>
      </c>
      <c r="R30" s="420">
        <v>272</v>
      </c>
      <c r="S30" s="420">
        <v>180</v>
      </c>
      <c r="T30" s="420">
        <v>515</v>
      </c>
      <c r="U30" s="421">
        <v>2141</v>
      </c>
      <c r="V30" s="421">
        <v>1168</v>
      </c>
      <c r="W30" s="420">
        <v>211</v>
      </c>
      <c r="X30" s="420">
        <v>338</v>
      </c>
      <c r="Y30" s="420">
        <v>205</v>
      </c>
      <c r="Z30" s="335">
        <f t="shared" si="5"/>
        <v>5731</v>
      </c>
      <c r="AA30" s="421">
        <f t="shared" si="2"/>
        <v>726</v>
      </c>
      <c r="AB30" s="421">
        <f t="shared" si="2"/>
        <v>738</v>
      </c>
      <c r="AC30" s="421">
        <f t="shared" si="2"/>
        <v>868</v>
      </c>
      <c r="AD30" s="421">
        <f t="shared" si="2"/>
        <v>985</v>
      </c>
      <c r="AE30" s="421">
        <f t="shared" si="2"/>
        <v>698</v>
      </c>
      <c r="AF30" s="421">
        <f t="shared" si="2"/>
        <v>1724</v>
      </c>
      <c r="AG30" s="421">
        <f t="shared" si="2"/>
        <v>5874</v>
      </c>
      <c r="AH30" s="421">
        <f t="shared" si="2"/>
        <v>4626</v>
      </c>
      <c r="AI30" s="421">
        <f t="shared" si="2"/>
        <v>1471</v>
      </c>
      <c r="AJ30" s="421">
        <f t="shared" si="2"/>
        <v>2112</v>
      </c>
      <c r="AK30" s="162">
        <f t="shared" si="2"/>
        <v>2178</v>
      </c>
      <c r="AL30" s="335">
        <f t="shared" si="2"/>
        <v>22000</v>
      </c>
    </row>
    <row r="31" spans="1:38" s="410" customFormat="1" x14ac:dyDescent="0.25">
      <c r="A31" s="512"/>
      <c r="B31" s="225" t="s">
        <v>133</v>
      </c>
      <c r="C31" s="228">
        <v>613</v>
      </c>
      <c r="D31" s="420">
        <v>619</v>
      </c>
      <c r="E31" s="420">
        <v>798</v>
      </c>
      <c r="F31" s="420">
        <v>906</v>
      </c>
      <c r="G31" s="420">
        <v>623</v>
      </c>
      <c r="H31" s="421">
        <v>1435</v>
      </c>
      <c r="I31" s="421">
        <v>4545</v>
      </c>
      <c r="J31" s="421">
        <v>4676</v>
      </c>
      <c r="K31" s="421">
        <v>1624</v>
      </c>
      <c r="L31" s="421">
        <v>2321</v>
      </c>
      <c r="M31" s="421">
        <v>2511</v>
      </c>
      <c r="N31" s="335">
        <f t="shared" si="4"/>
        <v>20671</v>
      </c>
      <c r="O31" s="420">
        <v>200</v>
      </c>
      <c r="P31" s="420">
        <v>185</v>
      </c>
      <c r="Q31" s="420">
        <v>245</v>
      </c>
      <c r="R31" s="420">
        <v>258</v>
      </c>
      <c r="S31" s="420">
        <v>168</v>
      </c>
      <c r="T31" s="420">
        <v>383</v>
      </c>
      <c r="U31" s="421">
        <v>1674</v>
      </c>
      <c r="V31" s="420">
        <v>906</v>
      </c>
      <c r="W31" s="420">
        <v>150</v>
      </c>
      <c r="X31" s="420">
        <v>199</v>
      </c>
      <c r="Y31" s="420">
        <v>143</v>
      </c>
      <c r="Z31" s="335">
        <f t="shared" si="5"/>
        <v>4511</v>
      </c>
      <c r="AA31" s="421">
        <f t="shared" si="2"/>
        <v>813</v>
      </c>
      <c r="AB31" s="421">
        <f t="shared" si="2"/>
        <v>804</v>
      </c>
      <c r="AC31" s="421">
        <f t="shared" si="2"/>
        <v>1043</v>
      </c>
      <c r="AD31" s="421">
        <f t="shared" si="2"/>
        <v>1164</v>
      </c>
      <c r="AE31" s="421">
        <f t="shared" si="2"/>
        <v>791</v>
      </c>
      <c r="AF31" s="421">
        <f t="shared" si="2"/>
        <v>1818</v>
      </c>
      <c r="AG31" s="421">
        <f t="shared" si="2"/>
        <v>6219</v>
      </c>
      <c r="AH31" s="421">
        <f t="shared" si="2"/>
        <v>5582</v>
      </c>
      <c r="AI31" s="421">
        <f t="shared" si="2"/>
        <v>1774</v>
      </c>
      <c r="AJ31" s="421">
        <f t="shared" si="2"/>
        <v>2520</v>
      </c>
      <c r="AK31" s="162">
        <f t="shared" si="2"/>
        <v>2654</v>
      </c>
      <c r="AL31" s="335">
        <f t="shared" si="2"/>
        <v>25182</v>
      </c>
    </row>
    <row r="32" spans="1:38" s="410" customFormat="1" x14ac:dyDescent="0.25">
      <c r="A32" s="512"/>
      <c r="B32" s="225" t="s">
        <v>132</v>
      </c>
      <c r="C32" s="228">
        <v>490</v>
      </c>
      <c r="D32" s="420">
        <v>527</v>
      </c>
      <c r="E32" s="420">
        <v>702</v>
      </c>
      <c r="F32" s="420">
        <v>825</v>
      </c>
      <c r="G32" s="420">
        <v>522</v>
      </c>
      <c r="H32" s="421">
        <v>1213</v>
      </c>
      <c r="I32" s="421">
        <v>4069</v>
      </c>
      <c r="J32" s="421">
        <v>4261</v>
      </c>
      <c r="K32" s="421">
        <v>1569</v>
      </c>
      <c r="L32" s="421">
        <v>2332</v>
      </c>
      <c r="M32" s="421">
        <v>2829</v>
      </c>
      <c r="N32" s="335">
        <f t="shared" si="4"/>
        <v>19339</v>
      </c>
      <c r="O32" s="420">
        <v>121</v>
      </c>
      <c r="P32" s="420">
        <v>139</v>
      </c>
      <c r="Q32" s="420">
        <v>137</v>
      </c>
      <c r="R32" s="420">
        <v>150</v>
      </c>
      <c r="S32" s="420">
        <v>56</v>
      </c>
      <c r="T32" s="420">
        <v>220</v>
      </c>
      <c r="U32" s="420">
        <v>911</v>
      </c>
      <c r="V32" s="420">
        <v>466</v>
      </c>
      <c r="W32" s="420">
        <v>93</v>
      </c>
      <c r="X32" s="420">
        <v>150</v>
      </c>
      <c r="Y32" s="420">
        <v>76</v>
      </c>
      <c r="Z32" s="335">
        <f t="shared" si="5"/>
        <v>2519</v>
      </c>
      <c r="AA32" s="421">
        <f t="shared" si="2"/>
        <v>611</v>
      </c>
      <c r="AB32" s="421">
        <f t="shared" si="2"/>
        <v>666</v>
      </c>
      <c r="AC32" s="421">
        <f t="shared" si="2"/>
        <v>839</v>
      </c>
      <c r="AD32" s="421">
        <f t="shared" si="2"/>
        <v>975</v>
      </c>
      <c r="AE32" s="421">
        <f t="shared" si="2"/>
        <v>578</v>
      </c>
      <c r="AF32" s="421">
        <f t="shared" si="2"/>
        <v>1433</v>
      </c>
      <c r="AG32" s="421">
        <f t="shared" si="2"/>
        <v>4980</v>
      </c>
      <c r="AH32" s="421">
        <f t="shared" si="2"/>
        <v>4727</v>
      </c>
      <c r="AI32" s="421">
        <f t="shared" si="2"/>
        <v>1662</v>
      </c>
      <c r="AJ32" s="421">
        <f t="shared" si="2"/>
        <v>2482</v>
      </c>
      <c r="AK32" s="162">
        <f t="shared" si="2"/>
        <v>2905</v>
      </c>
      <c r="AL32" s="335">
        <f t="shared" si="2"/>
        <v>21858</v>
      </c>
    </row>
    <row r="33" spans="1:38" s="410" customFormat="1" x14ac:dyDescent="0.25">
      <c r="A33" s="224"/>
      <c r="B33" s="422" t="s">
        <v>121</v>
      </c>
      <c r="C33" s="231">
        <f>SUM(C23:C32)</f>
        <v>7950</v>
      </c>
      <c r="D33" s="333">
        <f t="shared" ref="D33:AL33" si="6">SUM(D23:D32)</f>
        <v>8262</v>
      </c>
      <c r="E33" s="333">
        <f t="shared" si="6"/>
        <v>10446</v>
      </c>
      <c r="F33" s="333">
        <f t="shared" si="6"/>
        <v>12845</v>
      </c>
      <c r="G33" s="333">
        <f t="shared" si="6"/>
        <v>8329</v>
      </c>
      <c r="H33" s="333">
        <f t="shared" si="6"/>
        <v>22496</v>
      </c>
      <c r="I33" s="333">
        <f t="shared" si="6"/>
        <v>65113</v>
      </c>
      <c r="J33" s="333">
        <f t="shared" si="6"/>
        <v>59432</v>
      </c>
      <c r="K33" s="333">
        <f t="shared" si="6"/>
        <v>21564</v>
      </c>
      <c r="L33" s="333">
        <f t="shared" si="6"/>
        <v>31320</v>
      </c>
      <c r="M33" s="333">
        <f t="shared" si="6"/>
        <v>35742</v>
      </c>
      <c r="N33" s="156">
        <f t="shared" si="6"/>
        <v>283499</v>
      </c>
      <c r="O33" s="333">
        <f t="shared" si="6"/>
        <v>2661</v>
      </c>
      <c r="P33" s="333">
        <f t="shared" si="6"/>
        <v>2713</v>
      </c>
      <c r="Q33" s="333">
        <f t="shared" si="6"/>
        <v>3279</v>
      </c>
      <c r="R33" s="333">
        <f t="shared" si="6"/>
        <v>3890</v>
      </c>
      <c r="S33" s="333">
        <f t="shared" si="6"/>
        <v>2166</v>
      </c>
      <c r="T33" s="333">
        <f t="shared" si="6"/>
        <v>6769</v>
      </c>
      <c r="U33" s="333">
        <f t="shared" si="6"/>
        <v>29684</v>
      </c>
      <c r="V33" s="333">
        <f t="shared" si="6"/>
        <v>16599</v>
      </c>
      <c r="W33" s="333">
        <f t="shared" si="6"/>
        <v>3055</v>
      </c>
      <c r="X33" s="333">
        <f t="shared" si="6"/>
        <v>4497</v>
      </c>
      <c r="Y33" s="333">
        <f t="shared" si="6"/>
        <v>2929</v>
      </c>
      <c r="Z33" s="156">
        <f t="shared" si="6"/>
        <v>78242</v>
      </c>
      <c r="AA33" s="333">
        <f t="shared" si="6"/>
        <v>10611</v>
      </c>
      <c r="AB33" s="333">
        <f t="shared" si="6"/>
        <v>10975</v>
      </c>
      <c r="AC33" s="333">
        <f t="shared" si="6"/>
        <v>13725</v>
      </c>
      <c r="AD33" s="333">
        <f t="shared" si="6"/>
        <v>16735</v>
      </c>
      <c r="AE33" s="333">
        <f t="shared" si="6"/>
        <v>10495</v>
      </c>
      <c r="AF33" s="333">
        <f t="shared" si="6"/>
        <v>29265</v>
      </c>
      <c r="AG33" s="333">
        <f t="shared" si="6"/>
        <v>94797</v>
      </c>
      <c r="AH33" s="333">
        <f t="shared" si="6"/>
        <v>76031</v>
      </c>
      <c r="AI33" s="333">
        <f t="shared" si="6"/>
        <v>24619</v>
      </c>
      <c r="AJ33" s="333">
        <f t="shared" si="6"/>
        <v>35817</v>
      </c>
      <c r="AK33" s="230">
        <f t="shared" si="6"/>
        <v>38671</v>
      </c>
      <c r="AL33" s="156">
        <f t="shared" si="6"/>
        <v>361741</v>
      </c>
    </row>
    <row r="34" spans="1:38" s="410" customFormat="1" x14ac:dyDescent="0.25">
      <c r="A34" s="513" t="s">
        <v>197</v>
      </c>
      <c r="B34" s="227" t="s">
        <v>124</v>
      </c>
      <c r="C34" s="232">
        <v>1406</v>
      </c>
      <c r="D34" s="332">
        <v>1336</v>
      </c>
      <c r="E34" s="332">
        <v>1611</v>
      </c>
      <c r="F34" s="332">
        <v>2052</v>
      </c>
      <c r="G34" s="332">
        <v>1275</v>
      </c>
      <c r="H34" s="332">
        <v>5735</v>
      </c>
      <c r="I34" s="332">
        <v>13901</v>
      </c>
      <c r="J34" s="332">
        <v>8528</v>
      </c>
      <c r="K34" s="332">
        <v>3026</v>
      </c>
      <c r="L34" s="332">
        <v>4464</v>
      </c>
      <c r="M34" s="332">
        <v>4712</v>
      </c>
      <c r="N34" s="336">
        <f t="shared" ref="N34:N43" si="7">SUM(C34:M34)</f>
        <v>48046</v>
      </c>
      <c r="O34" s="337">
        <v>544</v>
      </c>
      <c r="P34" s="337">
        <v>592</v>
      </c>
      <c r="Q34" s="337">
        <v>699</v>
      </c>
      <c r="R34" s="337">
        <v>854</v>
      </c>
      <c r="S34" s="337">
        <v>478</v>
      </c>
      <c r="T34" s="332">
        <v>1846</v>
      </c>
      <c r="U34" s="332">
        <v>8138</v>
      </c>
      <c r="V34" s="332">
        <v>4294</v>
      </c>
      <c r="W34" s="337">
        <v>862</v>
      </c>
      <c r="X34" s="332">
        <v>1123</v>
      </c>
      <c r="Y34" s="337">
        <v>847</v>
      </c>
      <c r="Z34" s="336">
        <f t="shared" ref="Z34:Z43" si="8">SUM(O34:Y34)</f>
        <v>20277</v>
      </c>
      <c r="AA34" s="332">
        <f t="shared" si="2"/>
        <v>1950</v>
      </c>
      <c r="AB34" s="332">
        <f t="shared" si="2"/>
        <v>1928</v>
      </c>
      <c r="AC34" s="332">
        <f t="shared" si="2"/>
        <v>2310</v>
      </c>
      <c r="AD34" s="332">
        <f t="shared" si="2"/>
        <v>2906</v>
      </c>
      <c r="AE34" s="332">
        <f t="shared" si="2"/>
        <v>1753</v>
      </c>
      <c r="AF34" s="332">
        <f t="shared" si="2"/>
        <v>7581</v>
      </c>
      <c r="AG34" s="332">
        <f t="shared" si="2"/>
        <v>22039</v>
      </c>
      <c r="AH34" s="332">
        <f t="shared" si="2"/>
        <v>12822</v>
      </c>
      <c r="AI34" s="332">
        <f t="shared" si="2"/>
        <v>3888</v>
      </c>
      <c r="AJ34" s="332">
        <f t="shared" si="2"/>
        <v>5587</v>
      </c>
      <c r="AK34" s="161">
        <f t="shared" si="2"/>
        <v>5559</v>
      </c>
      <c r="AL34" s="336">
        <f t="shared" si="2"/>
        <v>68323</v>
      </c>
    </row>
    <row r="35" spans="1:38" s="410" customFormat="1" x14ac:dyDescent="0.25">
      <c r="A35" s="514"/>
      <c r="B35" s="225" t="s">
        <v>125</v>
      </c>
      <c r="C35" s="228">
        <v>663</v>
      </c>
      <c r="D35" s="420">
        <v>625</v>
      </c>
      <c r="E35" s="420">
        <v>797</v>
      </c>
      <c r="F35" s="420">
        <v>920</v>
      </c>
      <c r="G35" s="420">
        <v>579</v>
      </c>
      <c r="H35" s="421">
        <v>1560</v>
      </c>
      <c r="I35" s="421">
        <v>5533</v>
      </c>
      <c r="J35" s="421">
        <v>4522</v>
      </c>
      <c r="K35" s="421">
        <v>1658</v>
      </c>
      <c r="L35" s="421">
        <v>2465</v>
      </c>
      <c r="M35" s="421">
        <v>2639</v>
      </c>
      <c r="N35" s="335">
        <f t="shared" si="7"/>
        <v>21961</v>
      </c>
      <c r="O35" s="420">
        <v>191</v>
      </c>
      <c r="P35" s="420">
        <v>213</v>
      </c>
      <c r="Q35" s="420">
        <v>255</v>
      </c>
      <c r="R35" s="420">
        <v>304</v>
      </c>
      <c r="S35" s="420">
        <v>153</v>
      </c>
      <c r="T35" s="420">
        <v>518</v>
      </c>
      <c r="U35" s="421">
        <v>2411</v>
      </c>
      <c r="V35" s="421">
        <v>1328</v>
      </c>
      <c r="W35" s="420">
        <v>287</v>
      </c>
      <c r="X35" s="420">
        <v>386</v>
      </c>
      <c r="Y35" s="420">
        <v>220</v>
      </c>
      <c r="Z35" s="335">
        <f t="shared" si="8"/>
        <v>6266</v>
      </c>
      <c r="AA35" s="421">
        <f t="shared" si="2"/>
        <v>854</v>
      </c>
      <c r="AB35" s="421">
        <f t="shared" si="2"/>
        <v>838</v>
      </c>
      <c r="AC35" s="421">
        <f t="shared" si="2"/>
        <v>1052</v>
      </c>
      <c r="AD35" s="421">
        <f t="shared" ref="AA35:AL43" si="9">F35+R35</f>
        <v>1224</v>
      </c>
      <c r="AE35" s="421">
        <f t="shared" si="9"/>
        <v>732</v>
      </c>
      <c r="AF35" s="421">
        <f t="shared" si="9"/>
        <v>2078</v>
      </c>
      <c r="AG35" s="421">
        <f t="shared" si="9"/>
        <v>7944</v>
      </c>
      <c r="AH35" s="421">
        <f t="shared" si="9"/>
        <v>5850</v>
      </c>
      <c r="AI35" s="421">
        <f t="shared" si="9"/>
        <v>1945</v>
      </c>
      <c r="AJ35" s="421">
        <f t="shared" si="9"/>
        <v>2851</v>
      </c>
      <c r="AK35" s="162">
        <f t="shared" si="9"/>
        <v>2859</v>
      </c>
      <c r="AL35" s="335">
        <f t="shared" si="9"/>
        <v>28227</v>
      </c>
    </row>
    <row r="36" spans="1:38" s="410" customFormat="1" x14ac:dyDescent="0.25">
      <c r="A36" s="514"/>
      <c r="B36" s="225" t="s">
        <v>126</v>
      </c>
      <c r="C36" s="228">
        <v>796</v>
      </c>
      <c r="D36" s="420">
        <v>821</v>
      </c>
      <c r="E36" s="421">
        <v>1163</v>
      </c>
      <c r="F36" s="421">
        <v>1427</v>
      </c>
      <c r="G36" s="420">
        <v>875</v>
      </c>
      <c r="H36" s="421">
        <v>1913</v>
      </c>
      <c r="I36" s="421">
        <v>6315</v>
      </c>
      <c r="J36" s="421">
        <v>7148</v>
      </c>
      <c r="K36" s="421">
        <v>2950</v>
      </c>
      <c r="L36" s="421">
        <v>4526</v>
      </c>
      <c r="M36" s="421">
        <v>5614</v>
      </c>
      <c r="N36" s="335">
        <f t="shared" si="7"/>
        <v>33548</v>
      </c>
      <c r="O36" s="420">
        <v>118</v>
      </c>
      <c r="P36" s="420">
        <v>127</v>
      </c>
      <c r="Q36" s="420">
        <v>173</v>
      </c>
      <c r="R36" s="420">
        <v>216</v>
      </c>
      <c r="S36" s="420">
        <v>131</v>
      </c>
      <c r="T36" s="420">
        <v>270</v>
      </c>
      <c r="U36" s="421">
        <v>1556</v>
      </c>
      <c r="V36" s="421">
        <v>1041</v>
      </c>
      <c r="W36" s="420">
        <v>218</v>
      </c>
      <c r="X36" s="420">
        <v>317</v>
      </c>
      <c r="Y36" s="420">
        <v>237</v>
      </c>
      <c r="Z36" s="335">
        <f t="shared" si="8"/>
        <v>4404</v>
      </c>
      <c r="AA36" s="421">
        <f t="shared" si="9"/>
        <v>914</v>
      </c>
      <c r="AB36" s="421">
        <f t="shared" si="9"/>
        <v>948</v>
      </c>
      <c r="AC36" s="421">
        <f t="shared" si="9"/>
        <v>1336</v>
      </c>
      <c r="AD36" s="421">
        <f t="shared" si="9"/>
        <v>1643</v>
      </c>
      <c r="AE36" s="421">
        <f t="shared" si="9"/>
        <v>1006</v>
      </c>
      <c r="AF36" s="421">
        <f t="shared" si="9"/>
        <v>2183</v>
      </c>
      <c r="AG36" s="421">
        <f t="shared" si="9"/>
        <v>7871</v>
      </c>
      <c r="AH36" s="421">
        <f t="shared" si="9"/>
        <v>8189</v>
      </c>
      <c r="AI36" s="421">
        <f t="shared" si="9"/>
        <v>3168</v>
      </c>
      <c r="AJ36" s="421">
        <f t="shared" si="9"/>
        <v>4843</v>
      </c>
      <c r="AK36" s="162">
        <f t="shared" si="9"/>
        <v>5851</v>
      </c>
      <c r="AL36" s="335">
        <f t="shared" si="9"/>
        <v>37952</v>
      </c>
    </row>
    <row r="37" spans="1:38" s="410" customFormat="1" x14ac:dyDescent="0.25">
      <c r="A37" s="514"/>
      <c r="B37" s="225" t="s">
        <v>127</v>
      </c>
      <c r="C37" s="228">
        <v>754</v>
      </c>
      <c r="D37" s="420">
        <v>823</v>
      </c>
      <c r="E37" s="421">
        <v>1124</v>
      </c>
      <c r="F37" s="421">
        <v>1233</v>
      </c>
      <c r="G37" s="420">
        <v>832</v>
      </c>
      <c r="H37" s="421">
        <v>1875</v>
      </c>
      <c r="I37" s="421">
        <v>5905</v>
      </c>
      <c r="J37" s="421">
        <v>5162</v>
      </c>
      <c r="K37" s="421">
        <v>2037</v>
      </c>
      <c r="L37" s="421">
        <v>3014</v>
      </c>
      <c r="M37" s="421">
        <v>3069</v>
      </c>
      <c r="N37" s="335">
        <f t="shared" si="7"/>
        <v>25828</v>
      </c>
      <c r="O37" s="420">
        <v>145</v>
      </c>
      <c r="P37" s="420">
        <v>164</v>
      </c>
      <c r="Q37" s="420">
        <v>244</v>
      </c>
      <c r="R37" s="420">
        <v>326</v>
      </c>
      <c r="S37" s="420">
        <v>160</v>
      </c>
      <c r="T37" s="420">
        <v>403</v>
      </c>
      <c r="U37" s="421">
        <v>2173</v>
      </c>
      <c r="V37" s="421">
        <v>1335</v>
      </c>
      <c r="W37" s="420">
        <v>250</v>
      </c>
      <c r="X37" s="420">
        <v>292</v>
      </c>
      <c r="Y37" s="420">
        <v>205</v>
      </c>
      <c r="Z37" s="335">
        <f t="shared" si="8"/>
        <v>5697</v>
      </c>
      <c r="AA37" s="421">
        <f t="shared" si="9"/>
        <v>899</v>
      </c>
      <c r="AB37" s="421">
        <f t="shared" si="9"/>
        <v>987</v>
      </c>
      <c r="AC37" s="421">
        <f t="shared" si="9"/>
        <v>1368</v>
      </c>
      <c r="AD37" s="421">
        <f t="shared" si="9"/>
        <v>1559</v>
      </c>
      <c r="AE37" s="421">
        <f t="shared" si="9"/>
        <v>992</v>
      </c>
      <c r="AF37" s="421">
        <f t="shared" si="9"/>
        <v>2278</v>
      </c>
      <c r="AG37" s="421">
        <f t="shared" si="9"/>
        <v>8078</v>
      </c>
      <c r="AH37" s="421">
        <f t="shared" si="9"/>
        <v>6497</v>
      </c>
      <c r="AI37" s="421">
        <f t="shared" si="9"/>
        <v>2287</v>
      </c>
      <c r="AJ37" s="421">
        <f t="shared" si="9"/>
        <v>3306</v>
      </c>
      <c r="AK37" s="162">
        <f t="shared" si="9"/>
        <v>3274</v>
      </c>
      <c r="AL37" s="335">
        <f t="shared" si="9"/>
        <v>31525</v>
      </c>
    </row>
    <row r="38" spans="1:38" s="410" customFormat="1" x14ac:dyDescent="0.25">
      <c r="A38" s="514"/>
      <c r="B38" s="225" t="s">
        <v>128</v>
      </c>
      <c r="C38" s="228">
        <v>448</v>
      </c>
      <c r="D38" s="420">
        <v>479</v>
      </c>
      <c r="E38" s="420">
        <v>683</v>
      </c>
      <c r="F38" s="420">
        <v>763</v>
      </c>
      <c r="G38" s="420">
        <v>479</v>
      </c>
      <c r="H38" s="421">
        <v>1123</v>
      </c>
      <c r="I38" s="421">
        <v>3817</v>
      </c>
      <c r="J38" s="421">
        <v>4415</v>
      </c>
      <c r="K38" s="421">
        <v>1794</v>
      </c>
      <c r="L38" s="421">
        <v>2455</v>
      </c>
      <c r="M38" s="421">
        <v>2669</v>
      </c>
      <c r="N38" s="335">
        <f t="shared" si="7"/>
        <v>19125</v>
      </c>
      <c r="O38" s="420">
        <v>32</v>
      </c>
      <c r="P38" s="420">
        <v>34</v>
      </c>
      <c r="Q38" s="420">
        <v>56</v>
      </c>
      <c r="R38" s="420">
        <v>70</v>
      </c>
      <c r="S38" s="420">
        <v>29</v>
      </c>
      <c r="T38" s="420">
        <v>126</v>
      </c>
      <c r="U38" s="420">
        <v>660</v>
      </c>
      <c r="V38" s="420">
        <v>441</v>
      </c>
      <c r="W38" s="420">
        <v>109</v>
      </c>
      <c r="X38" s="420">
        <v>138</v>
      </c>
      <c r="Y38" s="420">
        <v>101</v>
      </c>
      <c r="Z38" s="335">
        <f t="shared" si="8"/>
        <v>1796</v>
      </c>
      <c r="AA38" s="421">
        <f t="shared" si="9"/>
        <v>480</v>
      </c>
      <c r="AB38" s="421">
        <f t="shared" si="9"/>
        <v>513</v>
      </c>
      <c r="AC38" s="421">
        <f t="shared" si="9"/>
        <v>739</v>
      </c>
      <c r="AD38" s="421">
        <f t="shared" si="9"/>
        <v>833</v>
      </c>
      <c r="AE38" s="421">
        <f t="shared" si="9"/>
        <v>508</v>
      </c>
      <c r="AF38" s="421">
        <f t="shared" si="9"/>
        <v>1249</v>
      </c>
      <c r="AG38" s="421">
        <f t="shared" si="9"/>
        <v>4477</v>
      </c>
      <c r="AH38" s="421">
        <f t="shared" si="9"/>
        <v>4856</v>
      </c>
      <c r="AI38" s="421">
        <f t="shared" si="9"/>
        <v>1903</v>
      </c>
      <c r="AJ38" s="421">
        <f t="shared" si="9"/>
        <v>2593</v>
      </c>
      <c r="AK38" s="162">
        <f t="shared" si="9"/>
        <v>2770</v>
      </c>
      <c r="AL38" s="335">
        <f t="shared" si="9"/>
        <v>20921</v>
      </c>
    </row>
    <row r="39" spans="1:38" s="410" customFormat="1" x14ac:dyDescent="0.25">
      <c r="A39" s="514"/>
      <c r="B39" s="225" t="s">
        <v>129</v>
      </c>
      <c r="C39" s="229">
        <v>1320</v>
      </c>
      <c r="D39" s="421">
        <v>1337</v>
      </c>
      <c r="E39" s="421">
        <v>1760</v>
      </c>
      <c r="F39" s="421">
        <v>2247</v>
      </c>
      <c r="G39" s="421">
        <v>1363</v>
      </c>
      <c r="H39" s="421">
        <v>3710</v>
      </c>
      <c r="I39" s="421">
        <v>10601</v>
      </c>
      <c r="J39" s="421">
        <v>9263</v>
      </c>
      <c r="K39" s="421">
        <v>3438</v>
      </c>
      <c r="L39" s="421">
        <v>4915</v>
      </c>
      <c r="M39" s="421">
        <v>5603</v>
      </c>
      <c r="N39" s="335">
        <f t="shared" si="7"/>
        <v>45557</v>
      </c>
      <c r="O39" s="420">
        <v>612</v>
      </c>
      <c r="P39" s="420">
        <v>613</v>
      </c>
      <c r="Q39" s="420">
        <v>722</v>
      </c>
      <c r="R39" s="420">
        <v>952</v>
      </c>
      <c r="S39" s="420">
        <v>565</v>
      </c>
      <c r="T39" s="421">
        <v>1447</v>
      </c>
      <c r="U39" s="421">
        <v>6372</v>
      </c>
      <c r="V39" s="421">
        <v>3503</v>
      </c>
      <c r="W39" s="420">
        <v>665</v>
      </c>
      <c r="X39" s="420">
        <v>965</v>
      </c>
      <c r="Y39" s="420">
        <v>664</v>
      </c>
      <c r="Z39" s="335">
        <f t="shared" si="8"/>
        <v>17080</v>
      </c>
      <c r="AA39" s="421">
        <f t="shared" si="9"/>
        <v>1932</v>
      </c>
      <c r="AB39" s="421">
        <f t="shared" si="9"/>
        <v>1950</v>
      </c>
      <c r="AC39" s="421">
        <f t="shared" si="9"/>
        <v>2482</v>
      </c>
      <c r="AD39" s="421">
        <f t="shared" si="9"/>
        <v>3199</v>
      </c>
      <c r="AE39" s="421">
        <f t="shared" si="9"/>
        <v>1928</v>
      </c>
      <c r="AF39" s="421">
        <f t="shared" si="9"/>
        <v>5157</v>
      </c>
      <c r="AG39" s="421">
        <f t="shared" si="9"/>
        <v>16973</v>
      </c>
      <c r="AH39" s="421">
        <f t="shared" si="9"/>
        <v>12766</v>
      </c>
      <c r="AI39" s="421">
        <f t="shared" si="9"/>
        <v>4103</v>
      </c>
      <c r="AJ39" s="421">
        <f t="shared" si="9"/>
        <v>5880</v>
      </c>
      <c r="AK39" s="162">
        <f t="shared" si="9"/>
        <v>6267</v>
      </c>
      <c r="AL39" s="335">
        <f t="shared" si="9"/>
        <v>62637</v>
      </c>
    </row>
    <row r="40" spans="1:38" s="410" customFormat="1" x14ac:dyDescent="0.25">
      <c r="A40" s="514"/>
      <c r="B40" s="225" t="s">
        <v>130</v>
      </c>
      <c r="C40" s="229">
        <v>931</v>
      </c>
      <c r="D40" s="421">
        <v>1016</v>
      </c>
      <c r="E40" s="421">
        <v>1357</v>
      </c>
      <c r="F40" s="421">
        <v>1671</v>
      </c>
      <c r="G40" s="421">
        <v>1104</v>
      </c>
      <c r="H40" s="421">
        <v>2430</v>
      </c>
      <c r="I40" s="421">
        <v>6633</v>
      </c>
      <c r="J40" s="421">
        <v>6240</v>
      </c>
      <c r="K40" s="421">
        <v>2417</v>
      </c>
      <c r="L40" s="421">
        <v>3485</v>
      </c>
      <c r="M40" s="421">
        <v>3547</v>
      </c>
      <c r="N40" s="335">
        <f t="shared" si="7"/>
        <v>30831</v>
      </c>
      <c r="O40" s="420">
        <v>581</v>
      </c>
      <c r="P40" s="420">
        <v>690</v>
      </c>
      <c r="Q40" s="420">
        <v>909</v>
      </c>
      <c r="R40" s="421">
        <v>1070</v>
      </c>
      <c r="S40" s="420">
        <v>575</v>
      </c>
      <c r="T40" s="421">
        <v>1373</v>
      </c>
      <c r="U40" s="421">
        <v>5355</v>
      </c>
      <c r="V40" s="421">
        <v>3067</v>
      </c>
      <c r="W40" s="420">
        <v>560</v>
      </c>
      <c r="X40" s="420">
        <v>811</v>
      </c>
      <c r="Y40" s="420">
        <v>506</v>
      </c>
      <c r="Z40" s="335">
        <f t="shared" si="8"/>
        <v>15497</v>
      </c>
      <c r="AA40" s="421">
        <f t="shared" si="9"/>
        <v>1512</v>
      </c>
      <c r="AB40" s="421">
        <f t="shared" si="9"/>
        <v>1706</v>
      </c>
      <c r="AC40" s="421">
        <f t="shared" si="9"/>
        <v>2266</v>
      </c>
      <c r="AD40" s="421">
        <f t="shared" si="9"/>
        <v>2741</v>
      </c>
      <c r="AE40" s="421">
        <f t="shared" si="9"/>
        <v>1679</v>
      </c>
      <c r="AF40" s="421">
        <f t="shared" si="9"/>
        <v>3803</v>
      </c>
      <c r="AG40" s="421">
        <f t="shared" si="9"/>
        <v>11988</v>
      </c>
      <c r="AH40" s="421">
        <f t="shared" si="9"/>
        <v>9307</v>
      </c>
      <c r="AI40" s="421">
        <f t="shared" si="9"/>
        <v>2977</v>
      </c>
      <c r="AJ40" s="421">
        <f t="shared" si="9"/>
        <v>4296</v>
      </c>
      <c r="AK40" s="162">
        <f t="shared" si="9"/>
        <v>4053</v>
      </c>
      <c r="AL40" s="335">
        <f t="shared" si="9"/>
        <v>46328</v>
      </c>
    </row>
    <row r="41" spans="1:38" s="410" customFormat="1" x14ac:dyDescent="0.25">
      <c r="A41" s="514"/>
      <c r="B41" s="225" t="s">
        <v>131</v>
      </c>
      <c r="C41" s="228">
        <v>474</v>
      </c>
      <c r="D41" s="420">
        <v>532</v>
      </c>
      <c r="E41" s="420">
        <v>593</v>
      </c>
      <c r="F41" s="420">
        <v>738</v>
      </c>
      <c r="G41" s="420">
        <v>487</v>
      </c>
      <c r="H41" s="421">
        <v>1223</v>
      </c>
      <c r="I41" s="421">
        <v>3763</v>
      </c>
      <c r="J41" s="421">
        <v>3315</v>
      </c>
      <c r="K41" s="421">
        <v>1274</v>
      </c>
      <c r="L41" s="421">
        <v>1830</v>
      </c>
      <c r="M41" s="421">
        <v>1919</v>
      </c>
      <c r="N41" s="335">
        <f t="shared" si="7"/>
        <v>16148</v>
      </c>
      <c r="O41" s="420">
        <v>257</v>
      </c>
      <c r="P41" s="420">
        <v>245</v>
      </c>
      <c r="Q41" s="420">
        <v>300</v>
      </c>
      <c r="R41" s="420">
        <v>342</v>
      </c>
      <c r="S41" s="420">
        <v>184</v>
      </c>
      <c r="T41" s="420">
        <v>574</v>
      </c>
      <c r="U41" s="421">
        <v>2305</v>
      </c>
      <c r="V41" s="421">
        <v>1296</v>
      </c>
      <c r="W41" s="420">
        <v>234</v>
      </c>
      <c r="X41" s="420">
        <v>339</v>
      </c>
      <c r="Y41" s="420">
        <v>235</v>
      </c>
      <c r="Z41" s="335">
        <f t="shared" si="8"/>
        <v>6311</v>
      </c>
      <c r="AA41" s="421">
        <f t="shared" si="9"/>
        <v>731</v>
      </c>
      <c r="AB41" s="421">
        <f t="shared" si="9"/>
        <v>777</v>
      </c>
      <c r="AC41" s="421">
        <f t="shared" si="9"/>
        <v>893</v>
      </c>
      <c r="AD41" s="421">
        <f t="shared" si="9"/>
        <v>1080</v>
      </c>
      <c r="AE41" s="421">
        <f t="shared" si="9"/>
        <v>671</v>
      </c>
      <c r="AF41" s="421">
        <f t="shared" si="9"/>
        <v>1797</v>
      </c>
      <c r="AG41" s="421">
        <f t="shared" si="9"/>
        <v>6068</v>
      </c>
      <c r="AH41" s="421">
        <f t="shared" si="9"/>
        <v>4611</v>
      </c>
      <c r="AI41" s="421">
        <f t="shared" si="9"/>
        <v>1508</v>
      </c>
      <c r="AJ41" s="421">
        <f t="shared" si="9"/>
        <v>2169</v>
      </c>
      <c r="AK41" s="162">
        <f t="shared" si="9"/>
        <v>2154</v>
      </c>
      <c r="AL41" s="335">
        <f t="shared" si="9"/>
        <v>22459</v>
      </c>
    </row>
    <row r="42" spans="1:38" s="410" customFormat="1" x14ac:dyDescent="0.25">
      <c r="A42" s="514"/>
      <c r="B42" s="225" t="s">
        <v>133</v>
      </c>
      <c r="C42" s="228">
        <v>606</v>
      </c>
      <c r="D42" s="420">
        <v>643</v>
      </c>
      <c r="E42" s="420">
        <v>828</v>
      </c>
      <c r="F42" s="420">
        <v>935</v>
      </c>
      <c r="G42" s="420">
        <v>576</v>
      </c>
      <c r="H42" s="421">
        <v>1434</v>
      </c>
      <c r="I42" s="421">
        <v>4625</v>
      </c>
      <c r="J42" s="421">
        <v>4539</v>
      </c>
      <c r="K42" s="421">
        <v>1670</v>
      </c>
      <c r="L42" s="421">
        <v>2309</v>
      </c>
      <c r="M42" s="421">
        <v>2471</v>
      </c>
      <c r="N42" s="335">
        <f t="shared" si="7"/>
        <v>20636</v>
      </c>
      <c r="O42" s="420">
        <v>193</v>
      </c>
      <c r="P42" s="420">
        <v>202</v>
      </c>
      <c r="Q42" s="420">
        <v>275</v>
      </c>
      <c r="R42" s="420">
        <v>329</v>
      </c>
      <c r="S42" s="420">
        <v>170</v>
      </c>
      <c r="T42" s="420">
        <v>405</v>
      </c>
      <c r="U42" s="421">
        <v>1842</v>
      </c>
      <c r="V42" s="420">
        <v>988</v>
      </c>
      <c r="W42" s="420">
        <v>174</v>
      </c>
      <c r="X42" s="420">
        <v>225</v>
      </c>
      <c r="Y42" s="420">
        <v>169</v>
      </c>
      <c r="Z42" s="335">
        <f t="shared" si="8"/>
        <v>4972</v>
      </c>
      <c r="AA42" s="421">
        <f t="shared" si="9"/>
        <v>799</v>
      </c>
      <c r="AB42" s="421">
        <f t="shared" si="9"/>
        <v>845</v>
      </c>
      <c r="AC42" s="421">
        <f t="shared" si="9"/>
        <v>1103</v>
      </c>
      <c r="AD42" s="421">
        <f t="shared" si="9"/>
        <v>1264</v>
      </c>
      <c r="AE42" s="421">
        <f t="shared" si="9"/>
        <v>746</v>
      </c>
      <c r="AF42" s="421">
        <f t="shared" si="9"/>
        <v>1839</v>
      </c>
      <c r="AG42" s="421">
        <f t="shared" si="9"/>
        <v>6467</v>
      </c>
      <c r="AH42" s="421">
        <f t="shared" si="9"/>
        <v>5527</v>
      </c>
      <c r="AI42" s="421">
        <f t="shared" si="9"/>
        <v>1844</v>
      </c>
      <c r="AJ42" s="421">
        <f t="shared" si="9"/>
        <v>2534</v>
      </c>
      <c r="AK42" s="162">
        <f t="shared" si="9"/>
        <v>2640</v>
      </c>
      <c r="AL42" s="335">
        <f t="shared" si="9"/>
        <v>25608</v>
      </c>
    </row>
    <row r="43" spans="1:38" s="410" customFormat="1" x14ac:dyDescent="0.25">
      <c r="A43" s="514"/>
      <c r="B43" s="225" t="s">
        <v>132</v>
      </c>
      <c r="C43" s="228">
        <v>486</v>
      </c>
      <c r="D43" s="420">
        <v>517</v>
      </c>
      <c r="E43" s="420">
        <v>710</v>
      </c>
      <c r="F43" s="420">
        <v>829</v>
      </c>
      <c r="G43" s="420">
        <v>507</v>
      </c>
      <c r="H43" s="421">
        <v>1188</v>
      </c>
      <c r="I43" s="421">
        <v>4050</v>
      </c>
      <c r="J43" s="421">
        <v>4120</v>
      </c>
      <c r="K43" s="421">
        <v>1598</v>
      </c>
      <c r="L43" s="421">
        <v>2395</v>
      </c>
      <c r="M43" s="421">
        <v>2790</v>
      </c>
      <c r="N43" s="335">
        <f t="shared" si="7"/>
        <v>19190</v>
      </c>
      <c r="O43" s="420">
        <v>115</v>
      </c>
      <c r="P43" s="420">
        <v>158</v>
      </c>
      <c r="Q43" s="420">
        <v>154</v>
      </c>
      <c r="R43" s="420">
        <v>159</v>
      </c>
      <c r="S43" s="420">
        <v>84</v>
      </c>
      <c r="T43" s="420">
        <v>260</v>
      </c>
      <c r="U43" s="420">
        <v>999</v>
      </c>
      <c r="V43" s="420">
        <v>506</v>
      </c>
      <c r="W43" s="420">
        <v>97</v>
      </c>
      <c r="X43" s="420">
        <v>166</v>
      </c>
      <c r="Y43" s="420">
        <v>90</v>
      </c>
      <c r="Z43" s="335">
        <f t="shared" si="8"/>
        <v>2788</v>
      </c>
      <c r="AA43" s="421">
        <f t="shared" si="9"/>
        <v>601</v>
      </c>
      <c r="AB43" s="421">
        <f t="shared" si="9"/>
        <v>675</v>
      </c>
      <c r="AC43" s="421">
        <f t="shared" si="9"/>
        <v>864</v>
      </c>
      <c r="AD43" s="421">
        <f t="shared" si="9"/>
        <v>988</v>
      </c>
      <c r="AE43" s="421">
        <f t="shared" si="9"/>
        <v>591</v>
      </c>
      <c r="AF43" s="421">
        <f t="shared" si="9"/>
        <v>1448</v>
      </c>
      <c r="AG43" s="421">
        <f t="shared" si="9"/>
        <v>5049</v>
      </c>
      <c r="AH43" s="421">
        <f t="shared" si="9"/>
        <v>4626</v>
      </c>
      <c r="AI43" s="421">
        <f t="shared" si="9"/>
        <v>1695</v>
      </c>
      <c r="AJ43" s="421">
        <f t="shared" si="9"/>
        <v>2561</v>
      </c>
      <c r="AK43" s="162">
        <f t="shared" si="9"/>
        <v>2880</v>
      </c>
      <c r="AL43" s="335">
        <f t="shared" si="9"/>
        <v>21978</v>
      </c>
    </row>
    <row r="44" spans="1:38" s="410" customFormat="1" x14ac:dyDescent="0.25">
      <c r="A44" s="515"/>
      <c r="B44" s="422" t="s">
        <v>121</v>
      </c>
      <c r="C44" s="231">
        <f>SUM(C34:C43)</f>
        <v>7884</v>
      </c>
      <c r="D44" s="333">
        <f t="shared" ref="D44:AL44" si="10">SUM(D34:D43)</f>
        <v>8129</v>
      </c>
      <c r="E44" s="333">
        <f t="shared" si="10"/>
        <v>10626</v>
      </c>
      <c r="F44" s="333">
        <f t="shared" si="10"/>
        <v>12815</v>
      </c>
      <c r="G44" s="333">
        <f t="shared" si="10"/>
        <v>8077</v>
      </c>
      <c r="H44" s="333">
        <f t="shared" si="10"/>
        <v>22191</v>
      </c>
      <c r="I44" s="333">
        <f t="shared" si="10"/>
        <v>65143</v>
      </c>
      <c r="J44" s="333">
        <f t="shared" si="10"/>
        <v>57252</v>
      </c>
      <c r="K44" s="333">
        <f t="shared" si="10"/>
        <v>21862</v>
      </c>
      <c r="L44" s="333">
        <f t="shared" si="10"/>
        <v>31858</v>
      </c>
      <c r="M44" s="333">
        <f t="shared" si="10"/>
        <v>35033</v>
      </c>
      <c r="N44" s="156">
        <f t="shared" si="10"/>
        <v>280870</v>
      </c>
      <c r="O44" s="333">
        <f t="shared" si="10"/>
        <v>2788</v>
      </c>
      <c r="P44" s="333">
        <f t="shared" si="10"/>
        <v>3038</v>
      </c>
      <c r="Q44" s="333">
        <f t="shared" si="10"/>
        <v>3787</v>
      </c>
      <c r="R44" s="333">
        <f t="shared" si="10"/>
        <v>4622</v>
      </c>
      <c r="S44" s="333">
        <f t="shared" si="10"/>
        <v>2529</v>
      </c>
      <c r="T44" s="333">
        <f t="shared" si="10"/>
        <v>7222</v>
      </c>
      <c r="U44" s="333">
        <f t="shared" si="10"/>
        <v>31811</v>
      </c>
      <c r="V44" s="333">
        <f t="shared" si="10"/>
        <v>17799</v>
      </c>
      <c r="W44" s="333">
        <f t="shared" si="10"/>
        <v>3456</v>
      </c>
      <c r="X44" s="333">
        <f t="shared" si="10"/>
        <v>4762</v>
      </c>
      <c r="Y44" s="333">
        <f t="shared" si="10"/>
        <v>3274</v>
      </c>
      <c r="Z44" s="156">
        <f t="shared" si="10"/>
        <v>85088</v>
      </c>
      <c r="AA44" s="333">
        <f t="shared" si="10"/>
        <v>10672</v>
      </c>
      <c r="AB44" s="333">
        <f t="shared" si="10"/>
        <v>11167</v>
      </c>
      <c r="AC44" s="333">
        <f t="shared" si="10"/>
        <v>14413</v>
      </c>
      <c r="AD44" s="333">
        <f t="shared" si="10"/>
        <v>17437</v>
      </c>
      <c r="AE44" s="333">
        <f t="shared" si="10"/>
        <v>10606</v>
      </c>
      <c r="AF44" s="333">
        <f t="shared" si="10"/>
        <v>29413</v>
      </c>
      <c r="AG44" s="333">
        <f t="shared" si="10"/>
        <v>96954</v>
      </c>
      <c r="AH44" s="333">
        <f t="shared" si="10"/>
        <v>75051</v>
      </c>
      <c r="AI44" s="333">
        <f t="shared" si="10"/>
        <v>25318</v>
      </c>
      <c r="AJ44" s="333">
        <f t="shared" si="10"/>
        <v>36620</v>
      </c>
      <c r="AK44" s="230">
        <f t="shared" si="10"/>
        <v>38307</v>
      </c>
      <c r="AL44" s="156">
        <f t="shared" si="10"/>
        <v>365958</v>
      </c>
    </row>
    <row r="45" spans="1:38" s="410" customFormat="1" x14ac:dyDescent="0.25">
      <c r="A45" s="501" t="s">
        <v>198</v>
      </c>
      <c r="B45" s="86" t="s">
        <v>124</v>
      </c>
      <c r="C45" s="76">
        <v>1401</v>
      </c>
      <c r="D45" s="322">
        <v>1257</v>
      </c>
      <c r="E45" s="322">
        <v>1672</v>
      </c>
      <c r="F45" s="322">
        <v>1990</v>
      </c>
      <c r="G45" s="322">
        <v>1295</v>
      </c>
      <c r="H45" s="322">
        <v>5780</v>
      </c>
      <c r="I45" s="322">
        <v>13803</v>
      </c>
      <c r="J45" s="322">
        <v>8131</v>
      </c>
      <c r="K45" s="322">
        <v>3152</v>
      </c>
      <c r="L45" s="322">
        <v>4526</v>
      </c>
      <c r="M45" s="322">
        <v>4624</v>
      </c>
      <c r="N45" s="324">
        <f>SUM(C45:M45)</f>
        <v>47631</v>
      </c>
      <c r="O45" s="319">
        <v>561</v>
      </c>
      <c r="P45" s="319">
        <v>585</v>
      </c>
      <c r="Q45" s="319">
        <v>752</v>
      </c>
      <c r="R45" s="319">
        <v>898</v>
      </c>
      <c r="S45" s="319">
        <v>526</v>
      </c>
      <c r="T45" s="322">
        <v>1912</v>
      </c>
      <c r="U45" s="322">
        <v>8286</v>
      </c>
      <c r="V45" s="322">
        <v>4428</v>
      </c>
      <c r="W45" s="319">
        <v>928</v>
      </c>
      <c r="X45" s="322">
        <v>1124</v>
      </c>
      <c r="Y45" s="319">
        <v>873</v>
      </c>
      <c r="Z45" s="324">
        <f>SUM(O45:Y45)</f>
        <v>20873</v>
      </c>
      <c r="AA45" s="322">
        <f t="shared" ref="AA45:AL54" si="11">C45+O45</f>
        <v>1962</v>
      </c>
      <c r="AB45" s="322">
        <f t="shared" si="11"/>
        <v>1842</v>
      </c>
      <c r="AC45" s="322">
        <f t="shared" si="11"/>
        <v>2424</v>
      </c>
      <c r="AD45" s="322">
        <f t="shared" si="11"/>
        <v>2888</v>
      </c>
      <c r="AE45" s="322">
        <f t="shared" si="11"/>
        <v>1821</v>
      </c>
      <c r="AF45" s="322">
        <f t="shared" si="11"/>
        <v>7692</v>
      </c>
      <c r="AG45" s="322">
        <f t="shared" si="11"/>
        <v>22089</v>
      </c>
      <c r="AH45" s="322">
        <f t="shared" si="11"/>
        <v>12559</v>
      </c>
      <c r="AI45" s="322">
        <f t="shared" si="11"/>
        <v>4080</v>
      </c>
      <c r="AJ45" s="322">
        <f t="shared" si="11"/>
        <v>5650</v>
      </c>
      <c r="AK45" s="322">
        <f t="shared" si="11"/>
        <v>5497</v>
      </c>
      <c r="AL45" s="324">
        <f t="shared" si="11"/>
        <v>68504</v>
      </c>
    </row>
    <row r="46" spans="1:38" s="410" customFormat="1" x14ac:dyDescent="0.25">
      <c r="A46" s="502"/>
      <c r="B46" s="74" t="s">
        <v>125</v>
      </c>
      <c r="C46" s="92">
        <v>657</v>
      </c>
      <c r="D46" s="423">
        <v>612</v>
      </c>
      <c r="E46" s="423">
        <v>829</v>
      </c>
      <c r="F46" s="423">
        <v>911</v>
      </c>
      <c r="G46" s="423">
        <v>564</v>
      </c>
      <c r="H46" s="424">
        <v>1566</v>
      </c>
      <c r="I46" s="424">
        <v>5580</v>
      </c>
      <c r="J46" s="424">
        <v>4345</v>
      </c>
      <c r="K46" s="424">
        <v>1716</v>
      </c>
      <c r="L46" s="424">
        <v>2479</v>
      </c>
      <c r="M46" s="424">
        <v>2644</v>
      </c>
      <c r="N46" s="320">
        <f t="shared" ref="N46:N54" si="12">SUM(C46:M46)</f>
        <v>21903</v>
      </c>
      <c r="O46" s="423">
        <v>200</v>
      </c>
      <c r="P46" s="423">
        <v>207</v>
      </c>
      <c r="Q46" s="423">
        <v>277</v>
      </c>
      <c r="R46" s="423">
        <v>311</v>
      </c>
      <c r="S46" s="423">
        <v>182</v>
      </c>
      <c r="T46" s="423">
        <v>513</v>
      </c>
      <c r="U46" s="424">
        <v>2457</v>
      </c>
      <c r="V46" s="424">
        <v>1342</v>
      </c>
      <c r="W46" s="423">
        <v>303</v>
      </c>
      <c r="X46" s="423">
        <v>396</v>
      </c>
      <c r="Y46" s="423">
        <v>224</v>
      </c>
      <c r="Z46" s="320">
        <f t="shared" ref="Z46:Z54" si="13">SUM(O46:Y46)</f>
        <v>6412</v>
      </c>
      <c r="AA46" s="424">
        <f t="shared" si="11"/>
        <v>857</v>
      </c>
      <c r="AB46" s="424">
        <f t="shared" si="11"/>
        <v>819</v>
      </c>
      <c r="AC46" s="424">
        <f t="shared" si="11"/>
        <v>1106</v>
      </c>
      <c r="AD46" s="424">
        <f t="shared" si="11"/>
        <v>1222</v>
      </c>
      <c r="AE46" s="424">
        <f t="shared" si="11"/>
        <v>746</v>
      </c>
      <c r="AF46" s="424">
        <f t="shared" si="11"/>
        <v>2079</v>
      </c>
      <c r="AG46" s="424">
        <f t="shared" si="11"/>
        <v>8037</v>
      </c>
      <c r="AH46" s="424">
        <f t="shared" si="11"/>
        <v>5687</v>
      </c>
      <c r="AI46" s="424">
        <f t="shared" si="11"/>
        <v>2019</v>
      </c>
      <c r="AJ46" s="424">
        <f t="shared" si="11"/>
        <v>2875</v>
      </c>
      <c r="AK46" s="90">
        <f t="shared" si="11"/>
        <v>2868</v>
      </c>
      <c r="AL46" s="320">
        <f t="shared" si="11"/>
        <v>28315</v>
      </c>
    </row>
    <row r="47" spans="1:38" s="410" customFormat="1" x14ac:dyDescent="0.25">
      <c r="A47" s="502"/>
      <c r="B47" s="74" t="s">
        <v>126</v>
      </c>
      <c r="C47" s="92">
        <v>807</v>
      </c>
      <c r="D47" s="423">
        <v>803</v>
      </c>
      <c r="E47" s="424">
        <v>1169</v>
      </c>
      <c r="F47" s="424">
        <v>1451</v>
      </c>
      <c r="G47" s="423">
        <v>868</v>
      </c>
      <c r="H47" s="424">
        <v>1873</v>
      </c>
      <c r="I47" s="424">
        <v>6411</v>
      </c>
      <c r="J47" s="424">
        <v>6800</v>
      </c>
      <c r="K47" s="424">
        <v>3066</v>
      </c>
      <c r="L47" s="424">
        <v>4558</v>
      </c>
      <c r="M47" s="424">
        <v>5562</v>
      </c>
      <c r="N47" s="320">
        <f t="shared" si="12"/>
        <v>33368</v>
      </c>
      <c r="O47" s="423">
        <v>128</v>
      </c>
      <c r="P47" s="423">
        <v>132</v>
      </c>
      <c r="Q47" s="423">
        <v>189</v>
      </c>
      <c r="R47" s="423">
        <v>227</v>
      </c>
      <c r="S47" s="423">
        <v>142</v>
      </c>
      <c r="T47" s="423">
        <v>282</v>
      </c>
      <c r="U47" s="424">
        <v>1609</v>
      </c>
      <c r="V47" s="423">
        <v>1093</v>
      </c>
      <c r="W47" s="423">
        <v>243</v>
      </c>
      <c r="X47" s="423">
        <v>315</v>
      </c>
      <c r="Y47" s="423">
        <v>264</v>
      </c>
      <c r="Z47" s="320">
        <f t="shared" si="13"/>
        <v>4624</v>
      </c>
      <c r="AA47" s="424">
        <f t="shared" si="11"/>
        <v>935</v>
      </c>
      <c r="AB47" s="424">
        <f t="shared" si="11"/>
        <v>935</v>
      </c>
      <c r="AC47" s="424">
        <f t="shared" si="11"/>
        <v>1358</v>
      </c>
      <c r="AD47" s="424">
        <f t="shared" si="11"/>
        <v>1678</v>
      </c>
      <c r="AE47" s="424">
        <f t="shared" si="11"/>
        <v>1010</v>
      </c>
      <c r="AF47" s="424">
        <f t="shared" si="11"/>
        <v>2155</v>
      </c>
      <c r="AG47" s="424">
        <f t="shared" si="11"/>
        <v>8020</v>
      </c>
      <c r="AH47" s="424">
        <f t="shared" si="11"/>
        <v>7893</v>
      </c>
      <c r="AI47" s="424">
        <f t="shared" si="11"/>
        <v>3309</v>
      </c>
      <c r="AJ47" s="424">
        <f t="shared" si="11"/>
        <v>4873</v>
      </c>
      <c r="AK47" s="90">
        <f t="shared" si="11"/>
        <v>5826</v>
      </c>
      <c r="AL47" s="320">
        <f t="shared" si="11"/>
        <v>37992</v>
      </c>
    </row>
    <row r="48" spans="1:38" s="410" customFormat="1" x14ac:dyDescent="0.25">
      <c r="A48" s="502"/>
      <c r="B48" s="74" t="s">
        <v>127</v>
      </c>
      <c r="C48" s="92">
        <v>740</v>
      </c>
      <c r="D48" s="423">
        <v>804</v>
      </c>
      <c r="E48" s="424">
        <v>1133</v>
      </c>
      <c r="F48" s="424">
        <v>1263</v>
      </c>
      <c r="G48" s="423">
        <v>776</v>
      </c>
      <c r="H48" s="424">
        <v>1870</v>
      </c>
      <c r="I48" s="424">
        <v>5925</v>
      </c>
      <c r="J48" s="424">
        <v>4965</v>
      </c>
      <c r="K48" s="424">
        <v>2068</v>
      </c>
      <c r="L48" s="424">
        <v>3074</v>
      </c>
      <c r="M48" s="424">
        <v>3012</v>
      </c>
      <c r="N48" s="320">
        <f t="shared" si="12"/>
        <v>25630</v>
      </c>
      <c r="O48" s="423">
        <v>150</v>
      </c>
      <c r="P48" s="423">
        <v>167</v>
      </c>
      <c r="Q48" s="423">
        <v>263</v>
      </c>
      <c r="R48" s="423">
        <v>340</v>
      </c>
      <c r="S48" s="423">
        <v>197</v>
      </c>
      <c r="T48" s="423">
        <v>419</v>
      </c>
      <c r="U48" s="424">
        <v>2247</v>
      </c>
      <c r="V48" s="424">
        <v>1359</v>
      </c>
      <c r="W48" s="423">
        <v>281</v>
      </c>
      <c r="X48" s="423">
        <v>294</v>
      </c>
      <c r="Y48" s="423">
        <v>217</v>
      </c>
      <c r="Z48" s="320">
        <f t="shared" si="13"/>
        <v>5934</v>
      </c>
      <c r="AA48" s="424">
        <f t="shared" si="11"/>
        <v>890</v>
      </c>
      <c r="AB48" s="424">
        <f t="shared" si="11"/>
        <v>971</v>
      </c>
      <c r="AC48" s="424">
        <f t="shared" si="11"/>
        <v>1396</v>
      </c>
      <c r="AD48" s="424">
        <f t="shared" si="11"/>
        <v>1603</v>
      </c>
      <c r="AE48" s="424">
        <f t="shared" si="11"/>
        <v>973</v>
      </c>
      <c r="AF48" s="424">
        <f t="shared" si="11"/>
        <v>2289</v>
      </c>
      <c r="AG48" s="424">
        <f t="shared" si="11"/>
        <v>8172</v>
      </c>
      <c r="AH48" s="424">
        <f t="shared" si="11"/>
        <v>6324</v>
      </c>
      <c r="AI48" s="424">
        <f t="shared" si="11"/>
        <v>2349</v>
      </c>
      <c r="AJ48" s="424">
        <f t="shared" si="11"/>
        <v>3368</v>
      </c>
      <c r="AK48" s="90">
        <f t="shared" si="11"/>
        <v>3229</v>
      </c>
      <c r="AL48" s="320">
        <f t="shared" si="11"/>
        <v>31564</v>
      </c>
    </row>
    <row r="49" spans="1:38" s="410" customFormat="1" x14ac:dyDescent="0.25">
      <c r="A49" s="502"/>
      <c r="B49" s="74" t="s">
        <v>128</v>
      </c>
      <c r="C49" s="92">
        <v>444</v>
      </c>
      <c r="D49" s="423">
        <v>478</v>
      </c>
      <c r="E49" s="423">
        <v>675</v>
      </c>
      <c r="F49" s="423">
        <v>776</v>
      </c>
      <c r="G49" s="423">
        <v>470</v>
      </c>
      <c r="H49" s="424">
        <v>1062</v>
      </c>
      <c r="I49" s="424">
        <v>3841</v>
      </c>
      <c r="J49" s="424">
        <v>4211</v>
      </c>
      <c r="K49" s="424">
        <v>1804</v>
      </c>
      <c r="L49" s="424">
        <v>2534</v>
      </c>
      <c r="M49" s="424">
        <v>2693</v>
      </c>
      <c r="N49" s="320">
        <f t="shared" si="12"/>
        <v>18988</v>
      </c>
      <c r="O49" s="423">
        <v>33</v>
      </c>
      <c r="P49" s="423">
        <v>37</v>
      </c>
      <c r="Q49" s="423">
        <v>62</v>
      </c>
      <c r="R49" s="423">
        <v>72</v>
      </c>
      <c r="S49" s="423">
        <v>31</v>
      </c>
      <c r="T49" s="423">
        <v>120</v>
      </c>
      <c r="U49" s="423">
        <v>686</v>
      </c>
      <c r="V49" s="423">
        <v>452</v>
      </c>
      <c r="W49" s="423">
        <v>107</v>
      </c>
      <c r="X49" s="423">
        <v>146</v>
      </c>
      <c r="Y49" s="423">
        <v>112</v>
      </c>
      <c r="Z49" s="320">
        <f t="shared" si="13"/>
        <v>1858</v>
      </c>
      <c r="AA49" s="424">
        <f t="shared" si="11"/>
        <v>477</v>
      </c>
      <c r="AB49" s="424">
        <f t="shared" si="11"/>
        <v>515</v>
      </c>
      <c r="AC49" s="424">
        <f t="shared" si="11"/>
        <v>737</v>
      </c>
      <c r="AD49" s="424">
        <f t="shared" si="11"/>
        <v>848</v>
      </c>
      <c r="AE49" s="424">
        <f t="shared" si="11"/>
        <v>501</v>
      </c>
      <c r="AF49" s="424">
        <f t="shared" si="11"/>
        <v>1182</v>
      </c>
      <c r="AG49" s="424">
        <f t="shared" si="11"/>
        <v>4527</v>
      </c>
      <c r="AH49" s="424">
        <f t="shared" si="11"/>
        <v>4663</v>
      </c>
      <c r="AI49" s="424">
        <f t="shared" si="11"/>
        <v>1911</v>
      </c>
      <c r="AJ49" s="424">
        <f t="shared" si="11"/>
        <v>2680</v>
      </c>
      <c r="AK49" s="90">
        <f t="shared" si="11"/>
        <v>2805</v>
      </c>
      <c r="AL49" s="320">
        <f t="shared" si="11"/>
        <v>20846</v>
      </c>
    </row>
    <row r="50" spans="1:38" s="410" customFormat="1" x14ac:dyDescent="0.25">
      <c r="A50" s="502"/>
      <c r="B50" s="74" t="s">
        <v>129</v>
      </c>
      <c r="C50" s="84">
        <v>1278</v>
      </c>
      <c r="D50" s="424">
        <v>1318</v>
      </c>
      <c r="E50" s="424">
        <v>1784</v>
      </c>
      <c r="F50" s="424">
        <v>2149</v>
      </c>
      <c r="G50" s="424">
        <v>1402</v>
      </c>
      <c r="H50" s="424">
        <v>3702</v>
      </c>
      <c r="I50" s="424">
        <v>10550</v>
      </c>
      <c r="J50" s="424">
        <v>8889</v>
      </c>
      <c r="K50" s="424">
        <v>3573</v>
      </c>
      <c r="L50" s="424">
        <v>4972</v>
      </c>
      <c r="M50" s="424">
        <v>5509</v>
      </c>
      <c r="N50" s="320">
        <f t="shared" si="12"/>
        <v>45126</v>
      </c>
      <c r="O50" s="423">
        <v>638</v>
      </c>
      <c r="P50" s="423">
        <v>639</v>
      </c>
      <c r="Q50" s="423">
        <v>823</v>
      </c>
      <c r="R50" s="423">
        <v>982</v>
      </c>
      <c r="S50" s="423">
        <v>615</v>
      </c>
      <c r="T50" s="424">
        <v>1472</v>
      </c>
      <c r="U50" s="424">
        <v>6588</v>
      </c>
      <c r="V50" s="424">
        <v>3649</v>
      </c>
      <c r="W50" s="423">
        <v>727</v>
      </c>
      <c r="X50" s="423">
        <v>985</v>
      </c>
      <c r="Y50" s="423">
        <v>697</v>
      </c>
      <c r="Z50" s="320">
        <f t="shared" si="13"/>
        <v>17815</v>
      </c>
      <c r="AA50" s="424">
        <f t="shared" si="11"/>
        <v>1916</v>
      </c>
      <c r="AB50" s="424">
        <f t="shared" si="11"/>
        <v>1957</v>
      </c>
      <c r="AC50" s="424">
        <f t="shared" si="11"/>
        <v>2607</v>
      </c>
      <c r="AD50" s="424">
        <f t="shared" si="11"/>
        <v>3131</v>
      </c>
      <c r="AE50" s="424">
        <f t="shared" si="11"/>
        <v>2017</v>
      </c>
      <c r="AF50" s="424">
        <f t="shared" si="11"/>
        <v>5174</v>
      </c>
      <c r="AG50" s="424">
        <f t="shared" si="11"/>
        <v>17138</v>
      </c>
      <c r="AH50" s="424">
        <f t="shared" si="11"/>
        <v>12538</v>
      </c>
      <c r="AI50" s="424">
        <f t="shared" si="11"/>
        <v>4300</v>
      </c>
      <c r="AJ50" s="424">
        <f t="shared" si="11"/>
        <v>5957</v>
      </c>
      <c r="AK50" s="90">
        <f t="shared" si="11"/>
        <v>6206</v>
      </c>
      <c r="AL50" s="320">
        <f t="shared" si="11"/>
        <v>62941</v>
      </c>
    </row>
    <row r="51" spans="1:38" s="410" customFormat="1" x14ac:dyDescent="0.25">
      <c r="A51" s="502"/>
      <c r="B51" s="74" t="s">
        <v>130</v>
      </c>
      <c r="C51" s="84">
        <v>899</v>
      </c>
      <c r="D51" s="424">
        <v>953</v>
      </c>
      <c r="E51" s="424">
        <v>1403</v>
      </c>
      <c r="F51" s="424">
        <v>1618</v>
      </c>
      <c r="G51" s="424">
        <v>1083</v>
      </c>
      <c r="H51" s="424">
        <v>2406</v>
      </c>
      <c r="I51" s="424">
        <v>6572</v>
      </c>
      <c r="J51" s="424">
        <v>5989</v>
      </c>
      <c r="K51" s="424">
        <v>2426</v>
      </c>
      <c r="L51" s="424">
        <v>3564</v>
      </c>
      <c r="M51" s="424">
        <v>3512</v>
      </c>
      <c r="N51" s="320">
        <f t="shared" si="12"/>
        <v>30425</v>
      </c>
      <c r="O51" s="423">
        <v>615</v>
      </c>
      <c r="P51" s="423">
        <v>681</v>
      </c>
      <c r="Q51" s="423">
        <v>981</v>
      </c>
      <c r="R51" s="423">
        <v>1147</v>
      </c>
      <c r="S51" s="423">
        <v>631</v>
      </c>
      <c r="T51" s="424">
        <v>1395</v>
      </c>
      <c r="U51" s="424">
        <v>5513</v>
      </c>
      <c r="V51" s="424">
        <v>3202</v>
      </c>
      <c r="W51" s="423">
        <v>594</v>
      </c>
      <c r="X51" s="423">
        <v>820</v>
      </c>
      <c r="Y51" s="423">
        <v>537</v>
      </c>
      <c r="Z51" s="320">
        <f t="shared" si="13"/>
        <v>16116</v>
      </c>
      <c r="AA51" s="424">
        <f t="shared" si="11"/>
        <v>1514</v>
      </c>
      <c r="AB51" s="424">
        <f t="shared" si="11"/>
        <v>1634</v>
      </c>
      <c r="AC51" s="424">
        <f t="shared" si="11"/>
        <v>2384</v>
      </c>
      <c r="AD51" s="424">
        <f t="shared" si="11"/>
        <v>2765</v>
      </c>
      <c r="AE51" s="424">
        <f t="shared" si="11"/>
        <v>1714</v>
      </c>
      <c r="AF51" s="424">
        <f t="shared" si="11"/>
        <v>3801</v>
      </c>
      <c r="AG51" s="424">
        <f t="shared" si="11"/>
        <v>12085</v>
      </c>
      <c r="AH51" s="424">
        <f t="shared" si="11"/>
        <v>9191</v>
      </c>
      <c r="AI51" s="424">
        <f t="shared" si="11"/>
        <v>3020</v>
      </c>
      <c r="AJ51" s="424">
        <f t="shared" si="11"/>
        <v>4384</v>
      </c>
      <c r="AK51" s="90">
        <f t="shared" si="11"/>
        <v>4049</v>
      </c>
      <c r="AL51" s="320">
        <f t="shared" si="11"/>
        <v>46541</v>
      </c>
    </row>
    <row r="52" spans="1:38" s="410" customFormat="1" x14ac:dyDescent="0.25">
      <c r="A52" s="502"/>
      <c r="B52" s="74" t="s">
        <v>131</v>
      </c>
      <c r="C52" s="92">
        <v>467</v>
      </c>
      <c r="D52" s="423">
        <v>515</v>
      </c>
      <c r="E52" s="423">
        <v>623</v>
      </c>
      <c r="F52" s="423">
        <v>707</v>
      </c>
      <c r="G52" s="423">
        <v>468</v>
      </c>
      <c r="H52" s="424">
        <v>1219</v>
      </c>
      <c r="I52" s="424">
        <v>3786</v>
      </c>
      <c r="J52" s="424">
        <v>3164</v>
      </c>
      <c r="K52" s="424">
        <v>1309</v>
      </c>
      <c r="L52" s="424">
        <v>1867</v>
      </c>
      <c r="M52" s="424">
        <v>1875</v>
      </c>
      <c r="N52" s="320">
        <f t="shared" si="12"/>
        <v>16000</v>
      </c>
      <c r="O52" s="423">
        <v>267</v>
      </c>
      <c r="P52" s="423">
        <v>251</v>
      </c>
      <c r="Q52" s="423">
        <v>347</v>
      </c>
      <c r="R52" s="423">
        <v>371</v>
      </c>
      <c r="S52" s="423">
        <v>221</v>
      </c>
      <c r="T52" s="423">
        <v>576</v>
      </c>
      <c r="U52" s="424">
        <v>2371</v>
      </c>
      <c r="V52" s="424">
        <v>1361</v>
      </c>
      <c r="W52" s="423">
        <v>261</v>
      </c>
      <c r="X52" s="423">
        <v>338</v>
      </c>
      <c r="Y52" s="423">
        <v>248</v>
      </c>
      <c r="Z52" s="320">
        <f t="shared" si="13"/>
        <v>6612</v>
      </c>
      <c r="AA52" s="424">
        <f t="shared" si="11"/>
        <v>734</v>
      </c>
      <c r="AB52" s="424">
        <f t="shared" si="11"/>
        <v>766</v>
      </c>
      <c r="AC52" s="424">
        <f t="shared" si="11"/>
        <v>970</v>
      </c>
      <c r="AD52" s="424">
        <f t="shared" si="11"/>
        <v>1078</v>
      </c>
      <c r="AE52" s="424">
        <f t="shared" si="11"/>
        <v>689</v>
      </c>
      <c r="AF52" s="424">
        <f t="shared" si="11"/>
        <v>1795</v>
      </c>
      <c r="AG52" s="424">
        <f t="shared" si="11"/>
        <v>6157</v>
      </c>
      <c r="AH52" s="424">
        <f t="shared" si="11"/>
        <v>4525</v>
      </c>
      <c r="AI52" s="424">
        <f t="shared" si="11"/>
        <v>1570</v>
      </c>
      <c r="AJ52" s="424">
        <f t="shared" si="11"/>
        <v>2205</v>
      </c>
      <c r="AK52" s="90">
        <f t="shared" si="11"/>
        <v>2123</v>
      </c>
      <c r="AL52" s="320">
        <f t="shared" si="11"/>
        <v>22612</v>
      </c>
    </row>
    <row r="53" spans="1:38" s="410" customFormat="1" x14ac:dyDescent="0.25">
      <c r="A53" s="502"/>
      <c r="B53" s="74" t="s">
        <v>133</v>
      </c>
      <c r="C53" s="92">
        <v>600</v>
      </c>
      <c r="D53" s="423">
        <v>653</v>
      </c>
      <c r="E53" s="423">
        <v>833</v>
      </c>
      <c r="F53" s="423">
        <v>955</v>
      </c>
      <c r="G53" s="423">
        <v>564</v>
      </c>
      <c r="H53" s="424">
        <v>1444</v>
      </c>
      <c r="I53" s="424">
        <v>4673</v>
      </c>
      <c r="J53" s="424">
        <v>4369</v>
      </c>
      <c r="K53" s="424">
        <v>1714</v>
      </c>
      <c r="L53" s="424">
        <v>2390</v>
      </c>
      <c r="M53" s="424">
        <v>2383</v>
      </c>
      <c r="N53" s="320">
        <f t="shared" si="12"/>
        <v>20578</v>
      </c>
      <c r="O53" s="423">
        <v>196</v>
      </c>
      <c r="P53" s="423">
        <v>212</v>
      </c>
      <c r="Q53" s="423">
        <v>282</v>
      </c>
      <c r="R53" s="423">
        <v>340</v>
      </c>
      <c r="S53" s="423">
        <v>198</v>
      </c>
      <c r="T53" s="423">
        <v>411</v>
      </c>
      <c r="U53" s="424">
        <v>1932</v>
      </c>
      <c r="V53" s="423">
        <v>1030</v>
      </c>
      <c r="W53" s="423">
        <v>191</v>
      </c>
      <c r="X53" s="423">
        <v>233</v>
      </c>
      <c r="Y53" s="423">
        <v>187</v>
      </c>
      <c r="Z53" s="320">
        <f t="shared" si="13"/>
        <v>5212</v>
      </c>
      <c r="AA53" s="424">
        <f t="shared" si="11"/>
        <v>796</v>
      </c>
      <c r="AB53" s="424">
        <f t="shared" si="11"/>
        <v>865</v>
      </c>
      <c r="AC53" s="424">
        <f t="shared" si="11"/>
        <v>1115</v>
      </c>
      <c r="AD53" s="424">
        <f t="shared" si="11"/>
        <v>1295</v>
      </c>
      <c r="AE53" s="424">
        <f t="shared" si="11"/>
        <v>762</v>
      </c>
      <c r="AF53" s="424">
        <f t="shared" si="11"/>
        <v>1855</v>
      </c>
      <c r="AG53" s="424">
        <f t="shared" si="11"/>
        <v>6605</v>
      </c>
      <c r="AH53" s="424">
        <f t="shared" si="11"/>
        <v>5399</v>
      </c>
      <c r="AI53" s="424">
        <f t="shared" si="11"/>
        <v>1905</v>
      </c>
      <c r="AJ53" s="424">
        <f t="shared" si="11"/>
        <v>2623</v>
      </c>
      <c r="AK53" s="90">
        <f t="shared" si="11"/>
        <v>2570</v>
      </c>
      <c r="AL53" s="320">
        <f t="shared" si="11"/>
        <v>25790</v>
      </c>
    </row>
    <row r="54" spans="1:38" s="410" customFormat="1" x14ac:dyDescent="0.25">
      <c r="A54" s="502"/>
      <c r="B54" s="74" t="s">
        <v>132</v>
      </c>
      <c r="C54" s="92">
        <v>468</v>
      </c>
      <c r="D54" s="423">
        <v>510</v>
      </c>
      <c r="E54" s="423">
        <v>728</v>
      </c>
      <c r="F54" s="423">
        <v>843</v>
      </c>
      <c r="G54" s="423">
        <v>498</v>
      </c>
      <c r="H54" s="424">
        <v>1162</v>
      </c>
      <c r="I54" s="424">
        <v>4085</v>
      </c>
      <c r="J54" s="424">
        <v>3963</v>
      </c>
      <c r="K54" s="424">
        <v>1644</v>
      </c>
      <c r="L54" s="424">
        <v>2458</v>
      </c>
      <c r="M54" s="424">
        <v>2748</v>
      </c>
      <c r="N54" s="320">
        <f t="shared" si="12"/>
        <v>19107</v>
      </c>
      <c r="O54" s="423">
        <v>133</v>
      </c>
      <c r="P54" s="423">
        <v>131</v>
      </c>
      <c r="Q54" s="423">
        <v>163</v>
      </c>
      <c r="R54" s="423">
        <v>173</v>
      </c>
      <c r="S54" s="423">
        <v>89</v>
      </c>
      <c r="T54" s="423">
        <v>261</v>
      </c>
      <c r="U54" s="424">
        <v>1041</v>
      </c>
      <c r="V54" s="423">
        <v>536</v>
      </c>
      <c r="W54" s="423">
        <v>95</v>
      </c>
      <c r="X54" s="423">
        <v>185</v>
      </c>
      <c r="Y54" s="423">
        <v>90</v>
      </c>
      <c r="Z54" s="320">
        <f t="shared" si="13"/>
        <v>2897</v>
      </c>
      <c r="AA54" s="424">
        <f t="shared" si="11"/>
        <v>601</v>
      </c>
      <c r="AB54" s="424">
        <f t="shared" si="11"/>
        <v>641</v>
      </c>
      <c r="AC54" s="424">
        <f t="shared" si="11"/>
        <v>891</v>
      </c>
      <c r="AD54" s="424">
        <f t="shared" si="11"/>
        <v>1016</v>
      </c>
      <c r="AE54" s="424">
        <f t="shared" si="11"/>
        <v>587</v>
      </c>
      <c r="AF54" s="424">
        <f t="shared" si="11"/>
        <v>1423</v>
      </c>
      <c r="AG54" s="424">
        <f t="shared" si="11"/>
        <v>5126</v>
      </c>
      <c r="AH54" s="424">
        <f t="shared" si="11"/>
        <v>4499</v>
      </c>
      <c r="AI54" s="424">
        <f t="shared" si="11"/>
        <v>1739</v>
      </c>
      <c r="AJ54" s="424">
        <f t="shared" si="11"/>
        <v>2643</v>
      </c>
      <c r="AK54" s="90">
        <f t="shared" si="11"/>
        <v>2838</v>
      </c>
      <c r="AL54" s="320">
        <f t="shared" si="11"/>
        <v>22004</v>
      </c>
    </row>
    <row r="55" spans="1:38" s="410" customFormat="1" x14ac:dyDescent="0.25">
      <c r="A55" s="95"/>
      <c r="B55" s="425" t="s">
        <v>121</v>
      </c>
      <c r="C55" s="93">
        <f>SUM(C45:C54)</f>
        <v>7761</v>
      </c>
      <c r="D55" s="323">
        <f t="shared" ref="D55:AL55" si="14">SUM(D45:D54)</f>
        <v>7903</v>
      </c>
      <c r="E55" s="323">
        <f t="shared" si="14"/>
        <v>10849</v>
      </c>
      <c r="F55" s="323">
        <f t="shared" si="14"/>
        <v>12663</v>
      </c>
      <c r="G55" s="323">
        <f t="shared" si="14"/>
        <v>7988</v>
      </c>
      <c r="H55" s="323">
        <f t="shared" si="14"/>
        <v>22084</v>
      </c>
      <c r="I55" s="323">
        <f t="shared" si="14"/>
        <v>65226</v>
      </c>
      <c r="J55" s="323">
        <f t="shared" si="14"/>
        <v>54826</v>
      </c>
      <c r="K55" s="323">
        <f t="shared" si="14"/>
        <v>22472</v>
      </c>
      <c r="L55" s="323">
        <f t="shared" si="14"/>
        <v>32422</v>
      </c>
      <c r="M55" s="323">
        <f t="shared" si="14"/>
        <v>34562</v>
      </c>
      <c r="N55" s="321">
        <f t="shared" si="14"/>
        <v>278756</v>
      </c>
      <c r="O55" s="323">
        <f t="shared" si="14"/>
        <v>2921</v>
      </c>
      <c r="P55" s="323">
        <f t="shared" si="14"/>
        <v>3042</v>
      </c>
      <c r="Q55" s="323">
        <f t="shared" si="14"/>
        <v>4139</v>
      </c>
      <c r="R55" s="323">
        <f t="shared" si="14"/>
        <v>4861</v>
      </c>
      <c r="S55" s="323">
        <f t="shared" si="14"/>
        <v>2832</v>
      </c>
      <c r="T55" s="323">
        <f t="shared" si="14"/>
        <v>7361</v>
      </c>
      <c r="U55" s="323">
        <f t="shared" si="14"/>
        <v>32730</v>
      </c>
      <c r="V55" s="323">
        <f t="shared" si="14"/>
        <v>18452</v>
      </c>
      <c r="W55" s="323">
        <f t="shared" si="14"/>
        <v>3730</v>
      </c>
      <c r="X55" s="323">
        <f t="shared" si="14"/>
        <v>4836</v>
      </c>
      <c r="Y55" s="323">
        <f t="shared" si="14"/>
        <v>3449</v>
      </c>
      <c r="Z55" s="321">
        <f t="shared" si="14"/>
        <v>88353</v>
      </c>
      <c r="AA55" s="323">
        <f t="shared" si="14"/>
        <v>10682</v>
      </c>
      <c r="AB55" s="323">
        <f t="shared" si="14"/>
        <v>10945</v>
      </c>
      <c r="AC55" s="323">
        <f t="shared" si="14"/>
        <v>14988</v>
      </c>
      <c r="AD55" s="323">
        <f t="shared" si="14"/>
        <v>17524</v>
      </c>
      <c r="AE55" s="323">
        <f t="shared" si="14"/>
        <v>10820</v>
      </c>
      <c r="AF55" s="323">
        <f t="shared" si="14"/>
        <v>29445</v>
      </c>
      <c r="AG55" s="323">
        <f t="shared" si="14"/>
        <v>97956</v>
      </c>
      <c r="AH55" s="323">
        <f t="shared" si="14"/>
        <v>73278</v>
      </c>
      <c r="AI55" s="323">
        <f t="shared" si="14"/>
        <v>26202</v>
      </c>
      <c r="AJ55" s="323">
        <f t="shared" si="14"/>
        <v>37258</v>
      </c>
      <c r="AK55" s="211">
        <f t="shared" si="14"/>
        <v>38011</v>
      </c>
      <c r="AL55" s="321">
        <f t="shared" si="14"/>
        <v>367109</v>
      </c>
    </row>
    <row r="56" spans="1:38" s="410" customFormat="1" x14ac:dyDescent="0.25">
      <c r="A56" s="501" t="s">
        <v>199</v>
      </c>
      <c r="B56" s="86" t="s">
        <v>124</v>
      </c>
      <c r="C56" s="76">
        <v>1331</v>
      </c>
      <c r="D56" s="322">
        <v>1277</v>
      </c>
      <c r="E56" s="322">
        <v>1672</v>
      </c>
      <c r="F56" s="322">
        <v>1987</v>
      </c>
      <c r="G56" s="322">
        <v>1273</v>
      </c>
      <c r="H56" s="322">
        <v>5826</v>
      </c>
      <c r="I56" s="322">
        <v>13753</v>
      </c>
      <c r="J56" s="322">
        <v>7731</v>
      </c>
      <c r="K56" s="322">
        <v>3261</v>
      </c>
      <c r="L56" s="322">
        <v>4573</v>
      </c>
      <c r="M56" s="322">
        <v>4558</v>
      </c>
      <c r="N56" s="324">
        <f>SUM(C56:M56)</f>
        <v>47242</v>
      </c>
      <c r="O56" s="319">
        <v>569</v>
      </c>
      <c r="P56" s="319">
        <v>597</v>
      </c>
      <c r="Q56" s="319">
        <v>812</v>
      </c>
      <c r="R56" s="319">
        <v>948</v>
      </c>
      <c r="S56" s="319">
        <v>549</v>
      </c>
      <c r="T56" s="322">
        <v>1952</v>
      </c>
      <c r="U56" s="322">
        <v>8426</v>
      </c>
      <c r="V56" s="322">
        <v>4556</v>
      </c>
      <c r="W56" s="319">
        <v>973</v>
      </c>
      <c r="X56" s="322">
        <v>1156</v>
      </c>
      <c r="Y56" s="319">
        <v>902</v>
      </c>
      <c r="Z56" s="324">
        <f>SUM(O56:Y56)</f>
        <v>21440</v>
      </c>
      <c r="AA56" s="322">
        <f t="shared" ref="AA56:AL65" si="15">C56+O56</f>
        <v>1900</v>
      </c>
      <c r="AB56" s="322">
        <f t="shared" si="15"/>
        <v>1874</v>
      </c>
      <c r="AC56" s="322">
        <f t="shared" si="15"/>
        <v>2484</v>
      </c>
      <c r="AD56" s="322">
        <f t="shared" si="15"/>
        <v>2935</v>
      </c>
      <c r="AE56" s="322">
        <f t="shared" si="15"/>
        <v>1822</v>
      </c>
      <c r="AF56" s="322">
        <f t="shared" si="15"/>
        <v>7778</v>
      </c>
      <c r="AG56" s="322">
        <f t="shared" si="15"/>
        <v>22179</v>
      </c>
      <c r="AH56" s="322">
        <f t="shared" si="15"/>
        <v>12287</v>
      </c>
      <c r="AI56" s="322">
        <f t="shared" si="15"/>
        <v>4234</v>
      </c>
      <c r="AJ56" s="322">
        <f t="shared" si="15"/>
        <v>5729</v>
      </c>
      <c r="AK56" s="96">
        <f t="shared" si="15"/>
        <v>5460</v>
      </c>
      <c r="AL56" s="324">
        <f t="shared" si="15"/>
        <v>68682</v>
      </c>
    </row>
    <row r="57" spans="1:38" s="410" customFormat="1" x14ac:dyDescent="0.25">
      <c r="A57" s="502"/>
      <c r="B57" s="74" t="s">
        <v>125</v>
      </c>
      <c r="C57" s="92">
        <v>628</v>
      </c>
      <c r="D57" s="423">
        <v>640</v>
      </c>
      <c r="E57" s="423">
        <v>850</v>
      </c>
      <c r="F57" s="423">
        <v>898</v>
      </c>
      <c r="G57" s="423">
        <v>565</v>
      </c>
      <c r="H57" s="424">
        <v>1579</v>
      </c>
      <c r="I57" s="424">
        <v>5594</v>
      </c>
      <c r="J57" s="424">
        <v>4182</v>
      </c>
      <c r="K57" s="424">
        <v>1749</v>
      </c>
      <c r="L57" s="424">
        <v>2514</v>
      </c>
      <c r="M57" s="424">
        <v>2641</v>
      </c>
      <c r="N57" s="320">
        <f t="shared" ref="N57:N65" si="16">SUM(C57:M57)</f>
        <v>21840</v>
      </c>
      <c r="O57" s="423">
        <v>203</v>
      </c>
      <c r="P57" s="423">
        <v>210</v>
      </c>
      <c r="Q57" s="423">
        <v>290</v>
      </c>
      <c r="R57" s="423">
        <v>326</v>
      </c>
      <c r="S57" s="423">
        <v>196</v>
      </c>
      <c r="T57" s="423">
        <v>518</v>
      </c>
      <c r="U57" s="424">
        <v>2481</v>
      </c>
      <c r="V57" s="424">
        <v>1374</v>
      </c>
      <c r="W57" s="423">
        <v>301</v>
      </c>
      <c r="X57" s="423">
        <v>421</v>
      </c>
      <c r="Y57" s="423">
        <v>240</v>
      </c>
      <c r="Z57" s="320">
        <f t="shared" ref="Z57:Z65" si="17">SUM(O57:Y57)</f>
        <v>6560</v>
      </c>
      <c r="AA57" s="424">
        <f t="shared" si="15"/>
        <v>831</v>
      </c>
      <c r="AB57" s="424">
        <f t="shared" si="15"/>
        <v>850</v>
      </c>
      <c r="AC57" s="424">
        <f t="shared" si="15"/>
        <v>1140</v>
      </c>
      <c r="AD57" s="424">
        <f t="shared" si="15"/>
        <v>1224</v>
      </c>
      <c r="AE57" s="424">
        <f t="shared" si="15"/>
        <v>761</v>
      </c>
      <c r="AF57" s="424">
        <f t="shared" si="15"/>
        <v>2097</v>
      </c>
      <c r="AG57" s="424">
        <f t="shared" si="15"/>
        <v>8075</v>
      </c>
      <c r="AH57" s="424">
        <f t="shared" si="15"/>
        <v>5556</v>
      </c>
      <c r="AI57" s="424">
        <f t="shared" si="15"/>
        <v>2050</v>
      </c>
      <c r="AJ57" s="424">
        <f t="shared" si="15"/>
        <v>2935</v>
      </c>
      <c r="AK57" s="90">
        <f t="shared" si="15"/>
        <v>2881</v>
      </c>
      <c r="AL57" s="320">
        <f t="shared" si="15"/>
        <v>28400</v>
      </c>
    </row>
    <row r="58" spans="1:38" s="410" customFormat="1" x14ac:dyDescent="0.25">
      <c r="A58" s="502"/>
      <c r="B58" s="74" t="s">
        <v>126</v>
      </c>
      <c r="C58" s="92">
        <v>775</v>
      </c>
      <c r="D58" s="423">
        <v>843</v>
      </c>
      <c r="E58" s="424">
        <v>1167</v>
      </c>
      <c r="F58" s="424">
        <v>1439</v>
      </c>
      <c r="G58" s="423">
        <v>866</v>
      </c>
      <c r="H58" s="424">
        <v>1866</v>
      </c>
      <c r="I58" s="424">
        <v>6462</v>
      </c>
      <c r="J58" s="424">
        <v>6514</v>
      </c>
      <c r="K58" s="424">
        <v>3121</v>
      </c>
      <c r="L58" s="424">
        <v>4600</v>
      </c>
      <c r="M58" s="424">
        <v>5529</v>
      </c>
      <c r="N58" s="320">
        <f t="shared" si="16"/>
        <v>33182</v>
      </c>
      <c r="O58" s="423">
        <v>135</v>
      </c>
      <c r="P58" s="423">
        <v>137</v>
      </c>
      <c r="Q58" s="423">
        <v>202</v>
      </c>
      <c r="R58" s="423">
        <v>239</v>
      </c>
      <c r="S58" s="423">
        <v>142</v>
      </c>
      <c r="T58" s="423">
        <v>300</v>
      </c>
      <c r="U58" s="424">
        <v>1660</v>
      </c>
      <c r="V58" s="423">
        <v>1141</v>
      </c>
      <c r="W58" s="423">
        <v>253</v>
      </c>
      <c r="X58" s="423">
        <v>337</v>
      </c>
      <c r="Y58" s="423">
        <v>279</v>
      </c>
      <c r="Z58" s="320">
        <f t="shared" si="17"/>
        <v>4825</v>
      </c>
      <c r="AA58" s="424">
        <f t="shared" si="15"/>
        <v>910</v>
      </c>
      <c r="AB58" s="424">
        <f t="shared" si="15"/>
        <v>980</v>
      </c>
      <c r="AC58" s="424">
        <f t="shared" si="15"/>
        <v>1369</v>
      </c>
      <c r="AD58" s="424">
        <f t="shared" si="15"/>
        <v>1678</v>
      </c>
      <c r="AE58" s="424">
        <f t="shared" si="15"/>
        <v>1008</v>
      </c>
      <c r="AF58" s="424">
        <f t="shared" si="15"/>
        <v>2166</v>
      </c>
      <c r="AG58" s="424">
        <f t="shared" si="15"/>
        <v>8122</v>
      </c>
      <c r="AH58" s="424">
        <f t="shared" si="15"/>
        <v>7655</v>
      </c>
      <c r="AI58" s="424">
        <f t="shared" si="15"/>
        <v>3374</v>
      </c>
      <c r="AJ58" s="424">
        <f t="shared" si="15"/>
        <v>4937</v>
      </c>
      <c r="AK58" s="90">
        <f t="shared" si="15"/>
        <v>5808</v>
      </c>
      <c r="AL58" s="320">
        <f t="shared" si="15"/>
        <v>38007</v>
      </c>
    </row>
    <row r="59" spans="1:38" s="410" customFormat="1" x14ac:dyDescent="0.25">
      <c r="A59" s="502"/>
      <c r="B59" s="74" t="s">
        <v>127</v>
      </c>
      <c r="C59" s="92">
        <v>733</v>
      </c>
      <c r="D59" s="423">
        <v>781</v>
      </c>
      <c r="E59" s="424">
        <v>1117</v>
      </c>
      <c r="F59" s="424">
        <v>1315</v>
      </c>
      <c r="G59" s="423">
        <v>733</v>
      </c>
      <c r="H59" s="424">
        <v>1880</v>
      </c>
      <c r="I59" s="424">
        <v>5925</v>
      </c>
      <c r="J59" s="424">
        <v>4756</v>
      </c>
      <c r="K59" s="424">
        <v>2108</v>
      </c>
      <c r="L59" s="424">
        <v>3115</v>
      </c>
      <c r="M59" s="424">
        <v>2990</v>
      </c>
      <c r="N59" s="320">
        <f t="shared" si="16"/>
        <v>25453</v>
      </c>
      <c r="O59" s="423">
        <v>159</v>
      </c>
      <c r="P59" s="423">
        <v>164</v>
      </c>
      <c r="Q59" s="423">
        <v>265</v>
      </c>
      <c r="R59" s="423">
        <v>377</v>
      </c>
      <c r="S59" s="423">
        <v>216</v>
      </c>
      <c r="T59" s="423">
        <v>429</v>
      </c>
      <c r="U59" s="424">
        <v>2315</v>
      </c>
      <c r="V59" s="424">
        <v>1388</v>
      </c>
      <c r="W59" s="423">
        <v>313</v>
      </c>
      <c r="X59" s="423">
        <v>291</v>
      </c>
      <c r="Y59" s="423">
        <v>235</v>
      </c>
      <c r="Z59" s="320">
        <f t="shared" si="17"/>
        <v>6152</v>
      </c>
      <c r="AA59" s="424">
        <f t="shared" si="15"/>
        <v>892</v>
      </c>
      <c r="AB59" s="424">
        <f t="shared" si="15"/>
        <v>945</v>
      </c>
      <c r="AC59" s="424">
        <f t="shared" si="15"/>
        <v>1382</v>
      </c>
      <c r="AD59" s="424">
        <f t="shared" si="15"/>
        <v>1692</v>
      </c>
      <c r="AE59" s="424">
        <f t="shared" si="15"/>
        <v>949</v>
      </c>
      <c r="AF59" s="424">
        <f t="shared" si="15"/>
        <v>2309</v>
      </c>
      <c r="AG59" s="424">
        <f t="shared" si="15"/>
        <v>8240</v>
      </c>
      <c r="AH59" s="424">
        <f t="shared" si="15"/>
        <v>6144</v>
      </c>
      <c r="AI59" s="424">
        <f t="shared" si="15"/>
        <v>2421</v>
      </c>
      <c r="AJ59" s="424">
        <f t="shared" si="15"/>
        <v>3406</v>
      </c>
      <c r="AK59" s="90">
        <f t="shared" si="15"/>
        <v>3225</v>
      </c>
      <c r="AL59" s="320">
        <f t="shared" si="15"/>
        <v>31605</v>
      </c>
    </row>
    <row r="60" spans="1:38" s="410" customFormat="1" x14ac:dyDescent="0.25">
      <c r="A60" s="502"/>
      <c r="B60" s="74" t="s">
        <v>128</v>
      </c>
      <c r="C60" s="92">
        <v>431</v>
      </c>
      <c r="D60" s="423">
        <v>483</v>
      </c>
      <c r="E60" s="423">
        <v>665</v>
      </c>
      <c r="F60" s="423">
        <v>803</v>
      </c>
      <c r="G60" s="423">
        <v>439</v>
      </c>
      <c r="H60" s="424">
        <v>1045</v>
      </c>
      <c r="I60" s="424">
        <v>3831</v>
      </c>
      <c r="J60" s="424">
        <v>4036</v>
      </c>
      <c r="K60" s="424">
        <v>1828</v>
      </c>
      <c r="L60" s="424">
        <v>2589</v>
      </c>
      <c r="M60" s="424">
        <v>2712</v>
      </c>
      <c r="N60" s="320">
        <f t="shared" si="16"/>
        <v>18862</v>
      </c>
      <c r="O60" s="423">
        <v>39</v>
      </c>
      <c r="P60" s="423">
        <v>35</v>
      </c>
      <c r="Q60" s="423">
        <v>61</v>
      </c>
      <c r="R60" s="423">
        <v>78</v>
      </c>
      <c r="S60" s="423">
        <v>32</v>
      </c>
      <c r="T60" s="423">
        <v>118</v>
      </c>
      <c r="U60" s="423">
        <v>704</v>
      </c>
      <c r="V60" s="423">
        <v>461</v>
      </c>
      <c r="W60" s="423">
        <v>106</v>
      </c>
      <c r="X60" s="423">
        <v>159</v>
      </c>
      <c r="Y60" s="423">
        <v>115</v>
      </c>
      <c r="Z60" s="320">
        <f t="shared" si="17"/>
        <v>1908</v>
      </c>
      <c r="AA60" s="424">
        <f t="shared" si="15"/>
        <v>470</v>
      </c>
      <c r="AB60" s="424">
        <f t="shared" si="15"/>
        <v>518</v>
      </c>
      <c r="AC60" s="424">
        <f t="shared" si="15"/>
        <v>726</v>
      </c>
      <c r="AD60" s="424">
        <f t="shared" si="15"/>
        <v>881</v>
      </c>
      <c r="AE60" s="424">
        <f t="shared" si="15"/>
        <v>471</v>
      </c>
      <c r="AF60" s="424">
        <f t="shared" si="15"/>
        <v>1163</v>
      </c>
      <c r="AG60" s="424">
        <f t="shared" si="15"/>
        <v>4535</v>
      </c>
      <c r="AH60" s="424">
        <f t="shared" si="15"/>
        <v>4497</v>
      </c>
      <c r="AI60" s="424">
        <f t="shared" si="15"/>
        <v>1934</v>
      </c>
      <c r="AJ60" s="424">
        <f t="shared" si="15"/>
        <v>2748</v>
      </c>
      <c r="AK60" s="90">
        <f t="shared" si="15"/>
        <v>2827</v>
      </c>
      <c r="AL60" s="320">
        <f t="shared" si="15"/>
        <v>20770</v>
      </c>
    </row>
    <row r="61" spans="1:38" s="410" customFormat="1" x14ac:dyDescent="0.25">
      <c r="A61" s="502"/>
      <c r="B61" s="74" t="s">
        <v>129</v>
      </c>
      <c r="C61" s="84">
        <v>1257</v>
      </c>
      <c r="D61" s="424">
        <v>1299</v>
      </c>
      <c r="E61" s="424">
        <v>1751</v>
      </c>
      <c r="F61" s="424">
        <v>2140</v>
      </c>
      <c r="G61" s="424">
        <v>1404</v>
      </c>
      <c r="H61" s="424">
        <v>3622</v>
      </c>
      <c r="I61" s="424">
        <v>10572</v>
      </c>
      <c r="J61" s="424">
        <v>8540</v>
      </c>
      <c r="K61" s="424">
        <v>3662</v>
      </c>
      <c r="L61" s="424">
        <v>5014</v>
      </c>
      <c r="M61" s="424">
        <v>5462</v>
      </c>
      <c r="N61" s="320">
        <f t="shared" si="16"/>
        <v>44723</v>
      </c>
      <c r="O61" s="423">
        <v>670</v>
      </c>
      <c r="P61" s="423">
        <v>655</v>
      </c>
      <c r="Q61" s="423">
        <v>880</v>
      </c>
      <c r="R61" s="423">
        <v>1067</v>
      </c>
      <c r="S61" s="423">
        <v>625</v>
      </c>
      <c r="T61" s="424">
        <v>1526</v>
      </c>
      <c r="U61" s="424">
        <v>6764</v>
      </c>
      <c r="V61" s="424">
        <v>3782</v>
      </c>
      <c r="W61" s="423">
        <v>802</v>
      </c>
      <c r="X61" s="423">
        <v>1013</v>
      </c>
      <c r="Y61" s="423">
        <v>734</v>
      </c>
      <c r="Z61" s="320">
        <f t="shared" si="17"/>
        <v>18518</v>
      </c>
      <c r="AA61" s="424">
        <f t="shared" si="15"/>
        <v>1927</v>
      </c>
      <c r="AB61" s="424">
        <f t="shared" si="15"/>
        <v>1954</v>
      </c>
      <c r="AC61" s="424">
        <f t="shared" si="15"/>
        <v>2631</v>
      </c>
      <c r="AD61" s="424">
        <f t="shared" si="15"/>
        <v>3207</v>
      </c>
      <c r="AE61" s="424">
        <f t="shared" si="15"/>
        <v>2029</v>
      </c>
      <c r="AF61" s="424">
        <f t="shared" si="15"/>
        <v>5148</v>
      </c>
      <c r="AG61" s="424">
        <f t="shared" si="15"/>
        <v>17336</v>
      </c>
      <c r="AH61" s="424">
        <f t="shared" si="15"/>
        <v>12322</v>
      </c>
      <c r="AI61" s="424">
        <f t="shared" si="15"/>
        <v>4464</v>
      </c>
      <c r="AJ61" s="424">
        <f t="shared" si="15"/>
        <v>6027</v>
      </c>
      <c r="AK61" s="90">
        <f t="shared" si="15"/>
        <v>6196</v>
      </c>
      <c r="AL61" s="320">
        <f t="shared" si="15"/>
        <v>63241</v>
      </c>
    </row>
    <row r="62" spans="1:38" s="410" customFormat="1" x14ac:dyDescent="0.25">
      <c r="A62" s="502"/>
      <c r="B62" s="74" t="s">
        <v>130</v>
      </c>
      <c r="C62" s="84">
        <v>853</v>
      </c>
      <c r="D62" s="424">
        <v>951</v>
      </c>
      <c r="E62" s="424">
        <v>1397</v>
      </c>
      <c r="F62" s="424">
        <v>1589</v>
      </c>
      <c r="G62" s="424">
        <v>1047</v>
      </c>
      <c r="H62" s="424">
        <v>2408</v>
      </c>
      <c r="I62" s="424">
        <v>6504</v>
      </c>
      <c r="J62" s="424">
        <v>5756</v>
      </c>
      <c r="K62" s="424">
        <v>2414</v>
      </c>
      <c r="L62" s="424">
        <v>3653</v>
      </c>
      <c r="M62" s="424">
        <v>3475</v>
      </c>
      <c r="N62" s="320">
        <f t="shared" si="16"/>
        <v>30047</v>
      </c>
      <c r="O62" s="423">
        <v>630</v>
      </c>
      <c r="P62" s="423">
        <v>701</v>
      </c>
      <c r="Q62" s="423">
        <v>1020</v>
      </c>
      <c r="R62" s="423">
        <v>1242</v>
      </c>
      <c r="S62" s="423">
        <v>670</v>
      </c>
      <c r="T62" s="424">
        <v>1420</v>
      </c>
      <c r="U62" s="424">
        <v>5644</v>
      </c>
      <c r="V62" s="424">
        <v>3343</v>
      </c>
      <c r="W62" s="423">
        <v>620</v>
      </c>
      <c r="X62" s="423">
        <v>831</v>
      </c>
      <c r="Y62" s="423">
        <v>579</v>
      </c>
      <c r="Z62" s="320">
        <f t="shared" si="17"/>
        <v>16700</v>
      </c>
      <c r="AA62" s="424">
        <f t="shared" si="15"/>
        <v>1483</v>
      </c>
      <c r="AB62" s="424">
        <f t="shared" si="15"/>
        <v>1652</v>
      </c>
      <c r="AC62" s="424">
        <f t="shared" si="15"/>
        <v>2417</v>
      </c>
      <c r="AD62" s="424">
        <f t="shared" si="15"/>
        <v>2831</v>
      </c>
      <c r="AE62" s="424">
        <f t="shared" si="15"/>
        <v>1717</v>
      </c>
      <c r="AF62" s="424">
        <f t="shared" si="15"/>
        <v>3828</v>
      </c>
      <c r="AG62" s="424">
        <f t="shared" si="15"/>
        <v>12148</v>
      </c>
      <c r="AH62" s="424">
        <f t="shared" si="15"/>
        <v>9099</v>
      </c>
      <c r="AI62" s="424">
        <f t="shared" si="15"/>
        <v>3034</v>
      </c>
      <c r="AJ62" s="424">
        <f t="shared" si="15"/>
        <v>4484</v>
      </c>
      <c r="AK62" s="90">
        <f t="shared" si="15"/>
        <v>4054</v>
      </c>
      <c r="AL62" s="320">
        <f t="shared" si="15"/>
        <v>46747</v>
      </c>
    </row>
    <row r="63" spans="1:38" s="410" customFormat="1" x14ac:dyDescent="0.25">
      <c r="A63" s="502"/>
      <c r="B63" s="74" t="s">
        <v>131</v>
      </c>
      <c r="C63" s="92">
        <v>448</v>
      </c>
      <c r="D63" s="423">
        <v>496</v>
      </c>
      <c r="E63" s="423">
        <v>648</v>
      </c>
      <c r="F63" s="423">
        <v>701</v>
      </c>
      <c r="G63" s="423">
        <v>450</v>
      </c>
      <c r="H63" s="424">
        <v>1218</v>
      </c>
      <c r="I63" s="424">
        <v>3759</v>
      </c>
      <c r="J63" s="424">
        <v>3039</v>
      </c>
      <c r="K63" s="424">
        <v>1357</v>
      </c>
      <c r="L63" s="424">
        <v>1903</v>
      </c>
      <c r="M63" s="424">
        <v>1826</v>
      </c>
      <c r="N63" s="320">
        <f t="shared" si="16"/>
        <v>15845</v>
      </c>
      <c r="O63" s="423">
        <v>276</v>
      </c>
      <c r="P63" s="423">
        <v>277</v>
      </c>
      <c r="Q63" s="423">
        <v>366</v>
      </c>
      <c r="R63" s="423">
        <v>407</v>
      </c>
      <c r="S63" s="423">
        <v>241</v>
      </c>
      <c r="T63" s="423">
        <v>589</v>
      </c>
      <c r="U63" s="424">
        <v>2451</v>
      </c>
      <c r="V63" s="424">
        <v>1403</v>
      </c>
      <c r="W63" s="423">
        <v>273</v>
      </c>
      <c r="X63" s="423">
        <v>351</v>
      </c>
      <c r="Y63" s="423">
        <v>259</v>
      </c>
      <c r="Z63" s="320">
        <f t="shared" si="17"/>
        <v>6893</v>
      </c>
      <c r="AA63" s="424">
        <f t="shared" si="15"/>
        <v>724</v>
      </c>
      <c r="AB63" s="424">
        <f t="shared" si="15"/>
        <v>773</v>
      </c>
      <c r="AC63" s="424">
        <f t="shared" si="15"/>
        <v>1014</v>
      </c>
      <c r="AD63" s="424">
        <f t="shared" si="15"/>
        <v>1108</v>
      </c>
      <c r="AE63" s="424">
        <f t="shared" si="15"/>
        <v>691</v>
      </c>
      <c r="AF63" s="424">
        <f t="shared" si="15"/>
        <v>1807</v>
      </c>
      <c r="AG63" s="424">
        <f t="shared" si="15"/>
        <v>6210</v>
      </c>
      <c r="AH63" s="424">
        <f t="shared" si="15"/>
        <v>4442</v>
      </c>
      <c r="AI63" s="424">
        <f t="shared" si="15"/>
        <v>1630</v>
      </c>
      <c r="AJ63" s="424">
        <f t="shared" si="15"/>
        <v>2254</v>
      </c>
      <c r="AK63" s="90">
        <f t="shared" si="15"/>
        <v>2085</v>
      </c>
      <c r="AL63" s="320">
        <f t="shared" si="15"/>
        <v>22738</v>
      </c>
    </row>
    <row r="64" spans="1:38" s="410" customFormat="1" x14ac:dyDescent="0.25">
      <c r="A64" s="502"/>
      <c r="B64" s="74" t="s">
        <v>133</v>
      </c>
      <c r="C64" s="92">
        <v>577</v>
      </c>
      <c r="D64" s="423">
        <v>658</v>
      </c>
      <c r="E64" s="423">
        <v>866</v>
      </c>
      <c r="F64" s="423">
        <v>958</v>
      </c>
      <c r="G64" s="423">
        <v>560</v>
      </c>
      <c r="H64" s="424">
        <v>1421</v>
      </c>
      <c r="I64" s="424">
        <v>4745</v>
      </c>
      <c r="J64" s="424">
        <v>4171</v>
      </c>
      <c r="K64" s="424">
        <v>1781</v>
      </c>
      <c r="L64" s="424">
        <v>2423</v>
      </c>
      <c r="M64" s="424">
        <v>2355</v>
      </c>
      <c r="N64" s="320">
        <f t="shared" si="16"/>
        <v>20515</v>
      </c>
      <c r="O64" s="423">
        <v>193</v>
      </c>
      <c r="P64" s="423">
        <v>220</v>
      </c>
      <c r="Q64" s="423">
        <v>306</v>
      </c>
      <c r="R64" s="423">
        <v>357</v>
      </c>
      <c r="S64" s="423">
        <v>208</v>
      </c>
      <c r="T64" s="423">
        <v>424</v>
      </c>
      <c r="U64" s="424">
        <v>2000</v>
      </c>
      <c r="V64" s="423">
        <v>1068</v>
      </c>
      <c r="W64" s="423">
        <v>203</v>
      </c>
      <c r="X64" s="423">
        <v>237</v>
      </c>
      <c r="Y64" s="423">
        <v>199</v>
      </c>
      <c r="Z64" s="320">
        <f t="shared" si="17"/>
        <v>5415</v>
      </c>
      <c r="AA64" s="424">
        <f t="shared" si="15"/>
        <v>770</v>
      </c>
      <c r="AB64" s="424">
        <f t="shared" si="15"/>
        <v>878</v>
      </c>
      <c r="AC64" s="424">
        <f t="shared" si="15"/>
        <v>1172</v>
      </c>
      <c r="AD64" s="424">
        <f t="shared" si="15"/>
        <v>1315</v>
      </c>
      <c r="AE64" s="424">
        <f t="shared" si="15"/>
        <v>768</v>
      </c>
      <c r="AF64" s="424">
        <f t="shared" si="15"/>
        <v>1845</v>
      </c>
      <c r="AG64" s="424">
        <f t="shared" si="15"/>
        <v>6745</v>
      </c>
      <c r="AH64" s="424">
        <f t="shared" si="15"/>
        <v>5239</v>
      </c>
      <c r="AI64" s="424">
        <f t="shared" si="15"/>
        <v>1984</v>
      </c>
      <c r="AJ64" s="424">
        <f t="shared" si="15"/>
        <v>2660</v>
      </c>
      <c r="AK64" s="90">
        <f t="shared" si="15"/>
        <v>2554</v>
      </c>
      <c r="AL64" s="320">
        <f t="shared" si="15"/>
        <v>25930</v>
      </c>
    </row>
    <row r="65" spans="1:38" s="410" customFormat="1" x14ac:dyDescent="0.25">
      <c r="A65" s="502"/>
      <c r="B65" s="74" t="s">
        <v>132</v>
      </c>
      <c r="C65" s="92">
        <v>458</v>
      </c>
      <c r="D65" s="423">
        <v>507</v>
      </c>
      <c r="E65" s="423">
        <v>722</v>
      </c>
      <c r="F65" s="423">
        <v>871</v>
      </c>
      <c r="G65" s="423">
        <v>495</v>
      </c>
      <c r="H65" s="424">
        <v>1140</v>
      </c>
      <c r="I65" s="424">
        <v>4103</v>
      </c>
      <c r="J65" s="424">
        <v>3818</v>
      </c>
      <c r="K65" s="424">
        <v>1665</v>
      </c>
      <c r="L65" s="424">
        <v>2514</v>
      </c>
      <c r="M65" s="424">
        <v>2735</v>
      </c>
      <c r="N65" s="320">
        <f t="shared" si="16"/>
        <v>19028</v>
      </c>
      <c r="O65" s="423">
        <v>132</v>
      </c>
      <c r="P65" s="423">
        <v>140</v>
      </c>
      <c r="Q65" s="423">
        <v>165</v>
      </c>
      <c r="R65" s="423">
        <v>172</v>
      </c>
      <c r="S65" s="423">
        <v>93</v>
      </c>
      <c r="T65" s="423">
        <v>265</v>
      </c>
      <c r="U65" s="424">
        <v>1061</v>
      </c>
      <c r="V65" s="423">
        <v>563</v>
      </c>
      <c r="W65" s="423">
        <v>112</v>
      </c>
      <c r="X65" s="423">
        <v>183</v>
      </c>
      <c r="Y65" s="423">
        <v>95</v>
      </c>
      <c r="Z65" s="320">
        <f t="shared" si="17"/>
        <v>2981</v>
      </c>
      <c r="AA65" s="424">
        <f t="shared" si="15"/>
        <v>590</v>
      </c>
      <c r="AB65" s="424">
        <f t="shared" si="15"/>
        <v>647</v>
      </c>
      <c r="AC65" s="424">
        <f t="shared" si="15"/>
        <v>887</v>
      </c>
      <c r="AD65" s="424">
        <f t="shared" si="15"/>
        <v>1043</v>
      </c>
      <c r="AE65" s="424">
        <f t="shared" si="15"/>
        <v>588</v>
      </c>
      <c r="AF65" s="424">
        <f t="shared" si="15"/>
        <v>1405</v>
      </c>
      <c r="AG65" s="424">
        <f t="shared" si="15"/>
        <v>5164</v>
      </c>
      <c r="AH65" s="424">
        <f t="shared" si="15"/>
        <v>4381</v>
      </c>
      <c r="AI65" s="424">
        <f t="shared" si="15"/>
        <v>1777</v>
      </c>
      <c r="AJ65" s="424">
        <f t="shared" si="15"/>
        <v>2697</v>
      </c>
      <c r="AK65" s="90">
        <f t="shared" si="15"/>
        <v>2830</v>
      </c>
      <c r="AL65" s="320">
        <f t="shared" si="15"/>
        <v>22009</v>
      </c>
    </row>
    <row r="66" spans="1:38" s="410" customFormat="1" x14ac:dyDescent="0.25">
      <c r="A66" s="95"/>
      <c r="B66" s="425" t="s">
        <v>121</v>
      </c>
      <c r="C66" s="93">
        <f>SUM(C56:C65)</f>
        <v>7491</v>
      </c>
      <c r="D66" s="323">
        <f t="shared" ref="D66:AL66" si="18">SUM(D56:D65)</f>
        <v>7935</v>
      </c>
      <c r="E66" s="323">
        <f t="shared" si="18"/>
        <v>10855</v>
      </c>
      <c r="F66" s="323">
        <f t="shared" si="18"/>
        <v>12701</v>
      </c>
      <c r="G66" s="323">
        <f t="shared" si="18"/>
        <v>7832</v>
      </c>
      <c r="H66" s="323">
        <f t="shared" si="18"/>
        <v>22005</v>
      </c>
      <c r="I66" s="323">
        <f t="shared" si="18"/>
        <v>65248</v>
      </c>
      <c r="J66" s="323">
        <f t="shared" si="18"/>
        <v>52543</v>
      </c>
      <c r="K66" s="323">
        <f t="shared" si="18"/>
        <v>22946</v>
      </c>
      <c r="L66" s="323">
        <f t="shared" si="18"/>
        <v>32898</v>
      </c>
      <c r="M66" s="323">
        <f t="shared" si="18"/>
        <v>34283</v>
      </c>
      <c r="N66" s="321">
        <f t="shared" si="18"/>
        <v>276737</v>
      </c>
      <c r="O66" s="323">
        <f t="shared" si="18"/>
        <v>3006</v>
      </c>
      <c r="P66" s="323">
        <f t="shared" si="18"/>
        <v>3136</v>
      </c>
      <c r="Q66" s="323">
        <f t="shared" si="18"/>
        <v>4367</v>
      </c>
      <c r="R66" s="323">
        <f t="shared" si="18"/>
        <v>5213</v>
      </c>
      <c r="S66" s="323">
        <f t="shared" si="18"/>
        <v>2972</v>
      </c>
      <c r="T66" s="323">
        <f t="shared" si="18"/>
        <v>7541</v>
      </c>
      <c r="U66" s="323">
        <f t="shared" si="18"/>
        <v>33506</v>
      </c>
      <c r="V66" s="323">
        <f t="shared" si="18"/>
        <v>19079</v>
      </c>
      <c r="W66" s="323">
        <f t="shared" si="18"/>
        <v>3956</v>
      </c>
      <c r="X66" s="323">
        <f t="shared" si="18"/>
        <v>4979</v>
      </c>
      <c r="Y66" s="323">
        <f t="shared" si="18"/>
        <v>3637</v>
      </c>
      <c r="Z66" s="321">
        <f t="shared" si="18"/>
        <v>91392</v>
      </c>
      <c r="AA66" s="323">
        <f t="shared" si="18"/>
        <v>10497</v>
      </c>
      <c r="AB66" s="323">
        <f t="shared" si="18"/>
        <v>11071</v>
      </c>
      <c r="AC66" s="323">
        <f t="shared" si="18"/>
        <v>15222</v>
      </c>
      <c r="AD66" s="323">
        <f t="shared" si="18"/>
        <v>17914</v>
      </c>
      <c r="AE66" s="323">
        <f t="shared" si="18"/>
        <v>10804</v>
      </c>
      <c r="AF66" s="323">
        <f t="shared" si="18"/>
        <v>29546</v>
      </c>
      <c r="AG66" s="323">
        <f t="shared" si="18"/>
        <v>98754</v>
      </c>
      <c r="AH66" s="323">
        <f t="shared" si="18"/>
        <v>71622</v>
      </c>
      <c r="AI66" s="323">
        <f t="shared" si="18"/>
        <v>26902</v>
      </c>
      <c r="AJ66" s="323">
        <f t="shared" si="18"/>
        <v>37877</v>
      </c>
      <c r="AK66" s="211">
        <f t="shared" si="18"/>
        <v>37920</v>
      </c>
      <c r="AL66" s="321">
        <f t="shared" si="18"/>
        <v>368129</v>
      </c>
    </row>
    <row r="67" spans="1:38" s="410" customFormat="1" x14ac:dyDescent="0.25">
      <c r="A67" s="525" t="s">
        <v>200</v>
      </c>
      <c r="B67" s="74" t="s">
        <v>124</v>
      </c>
      <c r="C67" s="84">
        <v>1341</v>
      </c>
      <c r="D67" s="424">
        <v>1246</v>
      </c>
      <c r="E67" s="424">
        <v>1646</v>
      </c>
      <c r="F67" s="424">
        <v>1970</v>
      </c>
      <c r="G67" s="424">
        <v>1304</v>
      </c>
      <c r="H67" s="424">
        <v>5825</v>
      </c>
      <c r="I67" s="424">
        <v>13629</v>
      </c>
      <c r="J67" s="424">
        <v>7514</v>
      </c>
      <c r="K67" s="424">
        <v>3221</v>
      </c>
      <c r="L67" s="424">
        <v>4696</v>
      </c>
      <c r="M67" s="424">
        <v>4503</v>
      </c>
      <c r="N67" s="320">
        <f>SUM(C67:M67)</f>
        <v>46895</v>
      </c>
      <c r="O67" s="319">
        <v>588</v>
      </c>
      <c r="P67" s="319">
        <v>601</v>
      </c>
      <c r="Q67" s="319">
        <v>837</v>
      </c>
      <c r="R67" s="319">
        <v>995</v>
      </c>
      <c r="S67" s="319">
        <v>568</v>
      </c>
      <c r="T67" s="322">
        <v>2013</v>
      </c>
      <c r="U67" s="322">
        <v>8520</v>
      </c>
      <c r="V67" s="322">
        <v>4714</v>
      </c>
      <c r="W67" s="319">
        <v>1018</v>
      </c>
      <c r="X67" s="322">
        <v>1194</v>
      </c>
      <c r="Y67" s="319">
        <v>921</v>
      </c>
      <c r="Z67" s="324">
        <f>SUM(O67:Y67)</f>
        <v>21969</v>
      </c>
      <c r="AA67" s="322">
        <f t="shared" ref="AA67:AL76" si="19">C67+O67</f>
        <v>1929</v>
      </c>
      <c r="AB67" s="322">
        <f t="shared" si="19"/>
        <v>1847</v>
      </c>
      <c r="AC67" s="322">
        <f t="shared" si="19"/>
        <v>2483</v>
      </c>
      <c r="AD67" s="322">
        <f t="shared" si="19"/>
        <v>2965</v>
      </c>
      <c r="AE67" s="322">
        <f t="shared" si="19"/>
        <v>1872</v>
      </c>
      <c r="AF67" s="322">
        <f t="shared" si="19"/>
        <v>7838</v>
      </c>
      <c r="AG67" s="322">
        <f t="shared" si="19"/>
        <v>22149</v>
      </c>
      <c r="AH67" s="322">
        <f t="shared" si="19"/>
        <v>12228</v>
      </c>
      <c r="AI67" s="322">
        <f t="shared" si="19"/>
        <v>4239</v>
      </c>
      <c r="AJ67" s="322">
        <f t="shared" si="19"/>
        <v>5890</v>
      </c>
      <c r="AK67" s="96">
        <f t="shared" si="19"/>
        <v>5424</v>
      </c>
      <c r="AL67" s="324">
        <f t="shared" si="19"/>
        <v>68864</v>
      </c>
    </row>
    <row r="68" spans="1:38" s="410" customFormat="1" x14ac:dyDescent="0.25">
      <c r="A68" s="524"/>
      <c r="B68" s="74" t="s">
        <v>125</v>
      </c>
      <c r="C68" s="92">
        <v>627</v>
      </c>
      <c r="D68" s="423">
        <v>648</v>
      </c>
      <c r="E68" s="423">
        <v>833</v>
      </c>
      <c r="F68" s="423">
        <v>921</v>
      </c>
      <c r="G68" s="423">
        <v>549</v>
      </c>
      <c r="H68" s="424">
        <v>1568</v>
      </c>
      <c r="I68" s="424">
        <v>5603</v>
      </c>
      <c r="J68" s="424">
        <v>4039</v>
      </c>
      <c r="K68" s="424">
        <v>1774</v>
      </c>
      <c r="L68" s="424">
        <v>2581</v>
      </c>
      <c r="M68" s="424">
        <v>2598</v>
      </c>
      <c r="N68" s="320">
        <f t="shared" ref="N68:N76" si="20">SUM(C68:M68)</f>
        <v>21741</v>
      </c>
      <c r="O68" s="423">
        <v>207</v>
      </c>
      <c r="P68" s="423">
        <v>219</v>
      </c>
      <c r="Q68" s="423">
        <v>292</v>
      </c>
      <c r="R68" s="423">
        <v>343</v>
      </c>
      <c r="S68" s="423">
        <v>202</v>
      </c>
      <c r="T68" s="423">
        <v>541</v>
      </c>
      <c r="U68" s="424">
        <v>2487</v>
      </c>
      <c r="V68" s="424">
        <v>1401</v>
      </c>
      <c r="W68" s="423">
        <v>324</v>
      </c>
      <c r="X68" s="423">
        <v>427</v>
      </c>
      <c r="Y68" s="423">
        <v>255</v>
      </c>
      <c r="Z68" s="320">
        <f t="shared" ref="Z68:Z76" si="21">SUM(O68:Y68)</f>
        <v>6698</v>
      </c>
      <c r="AA68" s="424">
        <f t="shared" si="19"/>
        <v>834</v>
      </c>
      <c r="AB68" s="424">
        <f t="shared" si="19"/>
        <v>867</v>
      </c>
      <c r="AC68" s="424">
        <f t="shared" si="19"/>
        <v>1125</v>
      </c>
      <c r="AD68" s="424">
        <f t="shared" si="19"/>
        <v>1264</v>
      </c>
      <c r="AE68" s="424">
        <f t="shared" si="19"/>
        <v>751</v>
      </c>
      <c r="AF68" s="424">
        <f t="shared" si="19"/>
        <v>2109</v>
      </c>
      <c r="AG68" s="424">
        <f t="shared" si="19"/>
        <v>8090</v>
      </c>
      <c r="AH68" s="424">
        <f t="shared" si="19"/>
        <v>5440</v>
      </c>
      <c r="AI68" s="424">
        <f t="shared" si="19"/>
        <v>2098</v>
      </c>
      <c r="AJ68" s="424">
        <f t="shared" si="19"/>
        <v>3008</v>
      </c>
      <c r="AK68" s="90">
        <f t="shared" si="19"/>
        <v>2853</v>
      </c>
      <c r="AL68" s="320">
        <f t="shared" si="19"/>
        <v>28439</v>
      </c>
    </row>
    <row r="69" spans="1:38" s="410" customFormat="1" x14ac:dyDescent="0.25">
      <c r="A69" s="524"/>
      <c r="B69" s="74" t="s">
        <v>126</v>
      </c>
      <c r="C69" s="92">
        <v>783</v>
      </c>
      <c r="D69" s="423">
        <v>832</v>
      </c>
      <c r="E69" s="424">
        <v>1131</v>
      </c>
      <c r="F69" s="424">
        <v>1477</v>
      </c>
      <c r="G69" s="423">
        <v>865</v>
      </c>
      <c r="H69" s="424">
        <v>1838</v>
      </c>
      <c r="I69" s="424">
        <v>6535</v>
      </c>
      <c r="J69" s="424">
        <v>6267</v>
      </c>
      <c r="K69" s="424">
        <v>3103</v>
      </c>
      <c r="L69" s="424">
        <v>4663</v>
      </c>
      <c r="M69" s="424">
        <v>5501</v>
      </c>
      <c r="N69" s="320">
        <f t="shared" si="20"/>
        <v>32995</v>
      </c>
      <c r="O69" s="423">
        <v>134</v>
      </c>
      <c r="P69" s="423">
        <v>145</v>
      </c>
      <c r="Q69" s="423">
        <v>205</v>
      </c>
      <c r="R69" s="423">
        <v>259</v>
      </c>
      <c r="S69" s="423">
        <v>151</v>
      </c>
      <c r="T69" s="423">
        <v>312</v>
      </c>
      <c r="U69" s="424">
        <v>1680</v>
      </c>
      <c r="V69" s="423">
        <v>1193</v>
      </c>
      <c r="W69" s="423">
        <v>265</v>
      </c>
      <c r="X69" s="423">
        <v>362</v>
      </c>
      <c r="Y69" s="423">
        <v>296</v>
      </c>
      <c r="Z69" s="320">
        <f t="shared" si="21"/>
        <v>5002</v>
      </c>
      <c r="AA69" s="424">
        <f t="shared" si="19"/>
        <v>917</v>
      </c>
      <c r="AB69" s="424">
        <f t="shared" si="19"/>
        <v>977</v>
      </c>
      <c r="AC69" s="424">
        <f t="shared" si="19"/>
        <v>1336</v>
      </c>
      <c r="AD69" s="424">
        <f t="shared" si="19"/>
        <v>1736</v>
      </c>
      <c r="AE69" s="424">
        <f t="shared" si="19"/>
        <v>1016</v>
      </c>
      <c r="AF69" s="424">
        <f t="shared" si="19"/>
        <v>2150</v>
      </c>
      <c r="AG69" s="424">
        <f t="shared" si="19"/>
        <v>8215</v>
      </c>
      <c r="AH69" s="424">
        <f t="shared" si="19"/>
        <v>7460</v>
      </c>
      <c r="AI69" s="424">
        <f t="shared" si="19"/>
        <v>3368</v>
      </c>
      <c r="AJ69" s="424">
        <f t="shared" si="19"/>
        <v>5025</v>
      </c>
      <c r="AK69" s="90">
        <f t="shared" si="19"/>
        <v>5797</v>
      </c>
      <c r="AL69" s="320">
        <f t="shared" si="19"/>
        <v>37997</v>
      </c>
    </row>
    <row r="70" spans="1:38" s="410" customFormat="1" x14ac:dyDescent="0.25">
      <c r="A70" s="524"/>
      <c r="B70" s="74" t="s">
        <v>127</v>
      </c>
      <c r="C70" s="92">
        <v>740</v>
      </c>
      <c r="D70" s="423">
        <v>761</v>
      </c>
      <c r="E70" s="424">
        <v>1103</v>
      </c>
      <c r="F70" s="424">
        <v>1365</v>
      </c>
      <c r="G70" s="423">
        <v>715</v>
      </c>
      <c r="H70" s="424">
        <v>1864</v>
      </c>
      <c r="I70" s="424">
        <v>5869</v>
      </c>
      <c r="J70" s="424">
        <v>4639</v>
      </c>
      <c r="K70" s="424">
        <v>2104</v>
      </c>
      <c r="L70" s="424">
        <v>3169</v>
      </c>
      <c r="M70" s="424">
        <v>2959</v>
      </c>
      <c r="N70" s="320">
        <f t="shared" si="20"/>
        <v>25288</v>
      </c>
      <c r="O70" s="423">
        <v>160</v>
      </c>
      <c r="P70" s="423">
        <v>177</v>
      </c>
      <c r="Q70" s="423">
        <v>276</v>
      </c>
      <c r="R70" s="423">
        <v>388</v>
      </c>
      <c r="S70" s="423">
        <v>247</v>
      </c>
      <c r="T70" s="423">
        <v>439</v>
      </c>
      <c r="U70" s="424">
        <v>2354</v>
      </c>
      <c r="V70" s="424">
        <v>1437</v>
      </c>
      <c r="W70" s="423">
        <v>329</v>
      </c>
      <c r="X70" s="423">
        <v>317</v>
      </c>
      <c r="Y70" s="423">
        <v>234</v>
      </c>
      <c r="Z70" s="320">
        <f t="shared" si="21"/>
        <v>6358</v>
      </c>
      <c r="AA70" s="424">
        <f t="shared" si="19"/>
        <v>900</v>
      </c>
      <c r="AB70" s="424">
        <f t="shared" si="19"/>
        <v>938</v>
      </c>
      <c r="AC70" s="424">
        <f t="shared" si="19"/>
        <v>1379</v>
      </c>
      <c r="AD70" s="424">
        <f t="shared" si="19"/>
        <v>1753</v>
      </c>
      <c r="AE70" s="424">
        <f t="shared" si="19"/>
        <v>962</v>
      </c>
      <c r="AF70" s="424">
        <f t="shared" si="19"/>
        <v>2303</v>
      </c>
      <c r="AG70" s="424">
        <f t="shared" si="19"/>
        <v>8223</v>
      </c>
      <c r="AH70" s="424">
        <f t="shared" si="19"/>
        <v>6076</v>
      </c>
      <c r="AI70" s="424">
        <f t="shared" si="19"/>
        <v>2433</v>
      </c>
      <c r="AJ70" s="424">
        <f t="shared" si="19"/>
        <v>3486</v>
      </c>
      <c r="AK70" s="90">
        <f t="shared" si="19"/>
        <v>3193</v>
      </c>
      <c r="AL70" s="320">
        <f t="shared" si="19"/>
        <v>31646</v>
      </c>
    </row>
    <row r="71" spans="1:38" s="410" customFormat="1" x14ac:dyDescent="0.25">
      <c r="A71" s="524"/>
      <c r="B71" s="74" t="s">
        <v>128</v>
      </c>
      <c r="C71" s="92">
        <v>434</v>
      </c>
      <c r="D71" s="423">
        <v>460</v>
      </c>
      <c r="E71" s="423">
        <v>667</v>
      </c>
      <c r="F71" s="423">
        <v>813</v>
      </c>
      <c r="G71" s="423">
        <v>466</v>
      </c>
      <c r="H71" s="424">
        <v>992</v>
      </c>
      <c r="I71" s="424">
        <v>3816</v>
      </c>
      <c r="J71" s="424">
        <v>3886</v>
      </c>
      <c r="K71" s="424">
        <v>1826</v>
      </c>
      <c r="L71" s="424">
        <v>2664</v>
      </c>
      <c r="M71" s="424">
        <v>2721</v>
      </c>
      <c r="N71" s="320">
        <f t="shared" si="20"/>
        <v>18745</v>
      </c>
      <c r="O71" s="423">
        <v>42</v>
      </c>
      <c r="P71" s="423">
        <v>37</v>
      </c>
      <c r="Q71" s="423">
        <v>63</v>
      </c>
      <c r="R71" s="423">
        <v>78</v>
      </c>
      <c r="S71" s="423">
        <v>36</v>
      </c>
      <c r="T71" s="423">
        <v>117</v>
      </c>
      <c r="U71" s="423">
        <v>707</v>
      </c>
      <c r="V71" s="423">
        <v>492</v>
      </c>
      <c r="W71" s="423">
        <v>112</v>
      </c>
      <c r="X71" s="423">
        <v>164</v>
      </c>
      <c r="Y71" s="423">
        <v>115</v>
      </c>
      <c r="Z71" s="320">
        <f t="shared" si="21"/>
        <v>1963</v>
      </c>
      <c r="AA71" s="424">
        <f t="shared" si="19"/>
        <v>476</v>
      </c>
      <c r="AB71" s="424">
        <f t="shared" si="19"/>
        <v>497</v>
      </c>
      <c r="AC71" s="424">
        <f t="shared" si="19"/>
        <v>730</v>
      </c>
      <c r="AD71" s="424">
        <f t="shared" si="19"/>
        <v>891</v>
      </c>
      <c r="AE71" s="424">
        <f t="shared" si="19"/>
        <v>502</v>
      </c>
      <c r="AF71" s="424">
        <f t="shared" si="19"/>
        <v>1109</v>
      </c>
      <c r="AG71" s="424">
        <f t="shared" si="19"/>
        <v>4523</v>
      </c>
      <c r="AH71" s="424">
        <f t="shared" si="19"/>
        <v>4378</v>
      </c>
      <c r="AI71" s="424">
        <f t="shared" si="19"/>
        <v>1938</v>
      </c>
      <c r="AJ71" s="424">
        <f t="shared" si="19"/>
        <v>2828</v>
      </c>
      <c r="AK71" s="90">
        <f t="shared" si="19"/>
        <v>2836</v>
      </c>
      <c r="AL71" s="320">
        <f t="shared" si="19"/>
        <v>20708</v>
      </c>
    </row>
    <row r="72" spans="1:38" s="410" customFormat="1" x14ac:dyDescent="0.25">
      <c r="A72" s="524"/>
      <c r="B72" s="74" t="s">
        <v>129</v>
      </c>
      <c r="C72" s="84">
        <v>1264</v>
      </c>
      <c r="D72" s="424">
        <v>1253</v>
      </c>
      <c r="E72" s="424">
        <v>1747</v>
      </c>
      <c r="F72" s="424">
        <v>2129</v>
      </c>
      <c r="G72" s="424">
        <v>1392</v>
      </c>
      <c r="H72" s="424">
        <v>3552</v>
      </c>
      <c r="I72" s="424">
        <v>10532</v>
      </c>
      <c r="J72" s="424">
        <v>8254</v>
      </c>
      <c r="K72" s="424">
        <v>3696</v>
      </c>
      <c r="L72" s="424">
        <v>5124</v>
      </c>
      <c r="M72" s="424">
        <v>5386</v>
      </c>
      <c r="N72" s="320">
        <f t="shared" si="20"/>
        <v>44329</v>
      </c>
      <c r="O72" s="423">
        <v>680</v>
      </c>
      <c r="P72" s="423">
        <v>687</v>
      </c>
      <c r="Q72" s="423">
        <v>911</v>
      </c>
      <c r="R72" s="423">
        <v>1139</v>
      </c>
      <c r="S72" s="423">
        <v>673</v>
      </c>
      <c r="T72" s="424">
        <v>1592</v>
      </c>
      <c r="U72" s="424">
        <v>6864</v>
      </c>
      <c r="V72" s="424">
        <v>3939</v>
      </c>
      <c r="W72" s="423">
        <v>874</v>
      </c>
      <c r="X72" s="423">
        <v>1025</v>
      </c>
      <c r="Y72" s="423">
        <v>774</v>
      </c>
      <c r="Z72" s="320">
        <f t="shared" si="21"/>
        <v>19158</v>
      </c>
      <c r="AA72" s="424">
        <f t="shared" si="19"/>
        <v>1944</v>
      </c>
      <c r="AB72" s="424">
        <f t="shared" si="19"/>
        <v>1940</v>
      </c>
      <c r="AC72" s="424">
        <f t="shared" si="19"/>
        <v>2658</v>
      </c>
      <c r="AD72" s="424">
        <f t="shared" si="19"/>
        <v>3268</v>
      </c>
      <c r="AE72" s="424">
        <f t="shared" si="19"/>
        <v>2065</v>
      </c>
      <c r="AF72" s="424">
        <f t="shared" si="19"/>
        <v>5144</v>
      </c>
      <c r="AG72" s="424">
        <f t="shared" si="19"/>
        <v>17396</v>
      </c>
      <c r="AH72" s="424">
        <f t="shared" si="19"/>
        <v>12193</v>
      </c>
      <c r="AI72" s="424">
        <f t="shared" si="19"/>
        <v>4570</v>
      </c>
      <c r="AJ72" s="424">
        <f t="shared" si="19"/>
        <v>6149</v>
      </c>
      <c r="AK72" s="90">
        <f t="shared" si="19"/>
        <v>6160</v>
      </c>
      <c r="AL72" s="320">
        <f t="shared" si="19"/>
        <v>63487</v>
      </c>
    </row>
    <row r="73" spans="1:38" s="410" customFormat="1" x14ac:dyDescent="0.25">
      <c r="A73" s="524"/>
      <c r="B73" s="74" t="s">
        <v>130</v>
      </c>
      <c r="C73" s="84">
        <v>840</v>
      </c>
      <c r="D73" s="424">
        <v>937</v>
      </c>
      <c r="E73" s="424">
        <v>1330</v>
      </c>
      <c r="F73" s="424">
        <v>1614</v>
      </c>
      <c r="G73" s="424">
        <v>1011</v>
      </c>
      <c r="H73" s="424">
        <v>2365</v>
      </c>
      <c r="I73" s="424">
        <v>6476</v>
      </c>
      <c r="J73" s="424">
        <v>5498</v>
      </c>
      <c r="K73" s="424">
        <v>2459</v>
      </c>
      <c r="L73" s="424">
        <v>3713</v>
      </c>
      <c r="M73" s="424">
        <v>3453</v>
      </c>
      <c r="N73" s="320">
        <f t="shared" si="20"/>
        <v>29696</v>
      </c>
      <c r="O73" s="423">
        <v>653</v>
      </c>
      <c r="P73" s="423">
        <v>710</v>
      </c>
      <c r="Q73" s="423">
        <v>1073</v>
      </c>
      <c r="R73" s="424">
        <v>1289</v>
      </c>
      <c r="S73" s="423">
        <v>725</v>
      </c>
      <c r="T73" s="424">
        <v>1478</v>
      </c>
      <c r="U73" s="424">
        <v>5744</v>
      </c>
      <c r="V73" s="424">
        <v>3463</v>
      </c>
      <c r="W73" s="423">
        <v>652</v>
      </c>
      <c r="X73" s="423">
        <v>852</v>
      </c>
      <c r="Y73" s="423">
        <v>617</v>
      </c>
      <c r="Z73" s="320">
        <f t="shared" si="21"/>
        <v>17256</v>
      </c>
      <c r="AA73" s="424">
        <f t="shared" si="19"/>
        <v>1493</v>
      </c>
      <c r="AB73" s="424">
        <f t="shared" si="19"/>
        <v>1647</v>
      </c>
      <c r="AC73" s="424">
        <f t="shared" si="19"/>
        <v>2403</v>
      </c>
      <c r="AD73" s="424">
        <f t="shared" si="19"/>
        <v>2903</v>
      </c>
      <c r="AE73" s="424">
        <f t="shared" si="19"/>
        <v>1736</v>
      </c>
      <c r="AF73" s="424">
        <f t="shared" si="19"/>
        <v>3843</v>
      </c>
      <c r="AG73" s="424">
        <f t="shared" si="19"/>
        <v>12220</v>
      </c>
      <c r="AH73" s="424">
        <f t="shared" si="19"/>
        <v>8961</v>
      </c>
      <c r="AI73" s="424">
        <f t="shared" si="19"/>
        <v>3111</v>
      </c>
      <c r="AJ73" s="424">
        <f t="shared" si="19"/>
        <v>4565</v>
      </c>
      <c r="AK73" s="90">
        <f t="shared" si="19"/>
        <v>4070</v>
      </c>
      <c r="AL73" s="320">
        <f t="shared" si="19"/>
        <v>46952</v>
      </c>
    </row>
    <row r="74" spans="1:38" s="410" customFormat="1" x14ac:dyDescent="0.25">
      <c r="A74" s="524"/>
      <c r="B74" s="74" t="s">
        <v>131</v>
      </c>
      <c r="C74" s="92">
        <v>451</v>
      </c>
      <c r="D74" s="423">
        <v>466</v>
      </c>
      <c r="E74" s="423">
        <v>650</v>
      </c>
      <c r="F74" s="423">
        <v>726</v>
      </c>
      <c r="G74" s="423">
        <v>437</v>
      </c>
      <c r="H74" s="424">
        <v>1188</v>
      </c>
      <c r="I74" s="424">
        <v>3754</v>
      </c>
      <c r="J74" s="424">
        <v>2949</v>
      </c>
      <c r="K74" s="424">
        <v>1370</v>
      </c>
      <c r="L74" s="424">
        <v>1935</v>
      </c>
      <c r="M74" s="424">
        <v>1789</v>
      </c>
      <c r="N74" s="320">
        <f t="shared" si="20"/>
        <v>15715</v>
      </c>
      <c r="O74" s="423">
        <v>282</v>
      </c>
      <c r="P74" s="423">
        <v>298</v>
      </c>
      <c r="Q74" s="423">
        <v>382</v>
      </c>
      <c r="R74" s="423">
        <v>436</v>
      </c>
      <c r="S74" s="423">
        <v>264</v>
      </c>
      <c r="T74" s="423">
        <v>612</v>
      </c>
      <c r="U74" s="424">
        <v>2495</v>
      </c>
      <c r="V74" s="424">
        <v>1462</v>
      </c>
      <c r="W74" s="423">
        <v>284</v>
      </c>
      <c r="X74" s="423">
        <v>357</v>
      </c>
      <c r="Y74" s="423">
        <v>271</v>
      </c>
      <c r="Z74" s="320">
        <f t="shared" si="21"/>
        <v>7143</v>
      </c>
      <c r="AA74" s="424">
        <f t="shared" si="19"/>
        <v>733</v>
      </c>
      <c r="AB74" s="424">
        <f t="shared" si="19"/>
        <v>764</v>
      </c>
      <c r="AC74" s="424">
        <f t="shared" si="19"/>
        <v>1032</v>
      </c>
      <c r="AD74" s="424">
        <f t="shared" si="19"/>
        <v>1162</v>
      </c>
      <c r="AE74" s="424">
        <f t="shared" si="19"/>
        <v>701</v>
      </c>
      <c r="AF74" s="424">
        <f t="shared" si="19"/>
        <v>1800</v>
      </c>
      <c r="AG74" s="424">
        <f t="shared" si="19"/>
        <v>6249</v>
      </c>
      <c r="AH74" s="424">
        <f t="shared" si="19"/>
        <v>4411</v>
      </c>
      <c r="AI74" s="424">
        <f t="shared" si="19"/>
        <v>1654</v>
      </c>
      <c r="AJ74" s="424">
        <f t="shared" si="19"/>
        <v>2292</v>
      </c>
      <c r="AK74" s="90">
        <f t="shared" si="19"/>
        <v>2060</v>
      </c>
      <c r="AL74" s="320">
        <f t="shared" si="19"/>
        <v>22858</v>
      </c>
    </row>
    <row r="75" spans="1:38" s="410" customFormat="1" x14ac:dyDescent="0.25">
      <c r="A75" s="524"/>
      <c r="B75" s="74" t="s">
        <v>133</v>
      </c>
      <c r="C75" s="92">
        <v>590</v>
      </c>
      <c r="D75" s="423">
        <v>634</v>
      </c>
      <c r="E75" s="423">
        <v>873</v>
      </c>
      <c r="F75" s="423">
        <v>987</v>
      </c>
      <c r="G75" s="423">
        <v>576</v>
      </c>
      <c r="H75" s="424">
        <v>1372</v>
      </c>
      <c r="I75" s="424">
        <v>4809</v>
      </c>
      <c r="J75" s="424">
        <v>4005</v>
      </c>
      <c r="K75" s="424">
        <v>1842</v>
      </c>
      <c r="L75" s="424">
        <v>2427</v>
      </c>
      <c r="M75" s="424">
        <v>2333</v>
      </c>
      <c r="N75" s="320">
        <f t="shared" si="20"/>
        <v>20448</v>
      </c>
      <c r="O75" s="423">
        <v>205</v>
      </c>
      <c r="P75" s="423">
        <v>213</v>
      </c>
      <c r="Q75" s="423">
        <v>317</v>
      </c>
      <c r="R75" s="423">
        <v>371</v>
      </c>
      <c r="S75" s="423">
        <v>231</v>
      </c>
      <c r="T75" s="423">
        <v>427</v>
      </c>
      <c r="U75" s="424">
        <v>2045</v>
      </c>
      <c r="V75" s="423">
        <v>1111</v>
      </c>
      <c r="W75" s="423">
        <v>216</v>
      </c>
      <c r="X75" s="423">
        <v>242</v>
      </c>
      <c r="Y75" s="423">
        <v>214</v>
      </c>
      <c r="Z75" s="320">
        <f t="shared" si="21"/>
        <v>5592</v>
      </c>
      <c r="AA75" s="424">
        <f t="shared" si="19"/>
        <v>795</v>
      </c>
      <c r="AB75" s="424">
        <f t="shared" si="19"/>
        <v>847</v>
      </c>
      <c r="AC75" s="424">
        <f t="shared" si="19"/>
        <v>1190</v>
      </c>
      <c r="AD75" s="424">
        <f t="shared" si="19"/>
        <v>1358</v>
      </c>
      <c r="AE75" s="424">
        <f t="shared" si="19"/>
        <v>807</v>
      </c>
      <c r="AF75" s="424">
        <f t="shared" si="19"/>
        <v>1799</v>
      </c>
      <c r="AG75" s="424">
        <f t="shared" si="19"/>
        <v>6854</v>
      </c>
      <c r="AH75" s="424">
        <f t="shared" si="19"/>
        <v>5116</v>
      </c>
      <c r="AI75" s="424">
        <f t="shared" si="19"/>
        <v>2058</v>
      </c>
      <c r="AJ75" s="424">
        <f t="shared" si="19"/>
        <v>2669</v>
      </c>
      <c r="AK75" s="90">
        <f t="shared" si="19"/>
        <v>2547</v>
      </c>
      <c r="AL75" s="320">
        <f t="shared" si="19"/>
        <v>26040</v>
      </c>
    </row>
    <row r="76" spans="1:38" s="410" customFormat="1" x14ac:dyDescent="0.25">
      <c r="A76" s="524"/>
      <c r="B76" s="74" t="s">
        <v>132</v>
      </c>
      <c r="C76" s="92">
        <v>452</v>
      </c>
      <c r="D76" s="423">
        <v>506</v>
      </c>
      <c r="E76" s="423">
        <v>706</v>
      </c>
      <c r="F76" s="423">
        <v>886</v>
      </c>
      <c r="G76" s="423">
        <v>512</v>
      </c>
      <c r="H76" s="424">
        <v>1112</v>
      </c>
      <c r="I76" s="424">
        <v>4110</v>
      </c>
      <c r="J76" s="424">
        <v>3679</v>
      </c>
      <c r="K76" s="424">
        <v>1695</v>
      </c>
      <c r="L76" s="424">
        <v>2595</v>
      </c>
      <c r="M76" s="424">
        <v>2696</v>
      </c>
      <c r="N76" s="320">
        <f t="shared" si="20"/>
        <v>18949</v>
      </c>
      <c r="O76" s="423">
        <v>134</v>
      </c>
      <c r="P76" s="423">
        <v>140</v>
      </c>
      <c r="Q76" s="423">
        <v>167</v>
      </c>
      <c r="R76" s="423">
        <v>179</v>
      </c>
      <c r="S76" s="423">
        <v>92</v>
      </c>
      <c r="T76" s="423">
        <v>266</v>
      </c>
      <c r="U76" s="424">
        <v>1077</v>
      </c>
      <c r="V76" s="423">
        <v>583</v>
      </c>
      <c r="W76" s="423">
        <v>122</v>
      </c>
      <c r="X76" s="423">
        <v>184</v>
      </c>
      <c r="Y76" s="423">
        <v>97</v>
      </c>
      <c r="Z76" s="320">
        <f t="shared" si="21"/>
        <v>3041</v>
      </c>
      <c r="AA76" s="424">
        <f t="shared" si="19"/>
        <v>586</v>
      </c>
      <c r="AB76" s="424">
        <f t="shared" si="19"/>
        <v>646</v>
      </c>
      <c r="AC76" s="424">
        <f t="shared" si="19"/>
        <v>873</v>
      </c>
      <c r="AD76" s="424">
        <f t="shared" si="19"/>
        <v>1065</v>
      </c>
      <c r="AE76" s="424">
        <f t="shared" si="19"/>
        <v>604</v>
      </c>
      <c r="AF76" s="424">
        <f t="shared" si="19"/>
        <v>1378</v>
      </c>
      <c r="AG76" s="424">
        <f t="shared" si="19"/>
        <v>5187</v>
      </c>
      <c r="AH76" s="424">
        <f t="shared" si="19"/>
        <v>4262</v>
      </c>
      <c r="AI76" s="424">
        <f t="shared" si="19"/>
        <v>1817</v>
      </c>
      <c r="AJ76" s="424">
        <f t="shared" si="19"/>
        <v>2779</v>
      </c>
      <c r="AK76" s="90">
        <f t="shared" si="19"/>
        <v>2793</v>
      </c>
      <c r="AL76" s="320">
        <f t="shared" si="19"/>
        <v>21990</v>
      </c>
    </row>
    <row r="77" spans="1:38" s="410" customFormat="1" x14ac:dyDescent="0.25">
      <c r="A77" s="99"/>
      <c r="B77" s="425" t="s">
        <v>121</v>
      </c>
      <c r="C77" s="93">
        <f>SUM(C67:C76)</f>
        <v>7522</v>
      </c>
      <c r="D77" s="323">
        <f t="shared" ref="D77:AL77" si="22">SUM(D67:D76)</f>
        <v>7743</v>
      </c>
      <c r="E77" s="323">
        <f t="shared" si="22"/>
        <v>10686</v>
      </c>
      <c r="F77" s="323">
        <f t="shared" si="22"/>
        <v>12888</v>
      </c>
      <c r="G77" s="323">
        <f t="shared" si="22"/>
        <v>7827</v>
      </c>
      <c r="H77" s="323">
        <f t="shared" si="22"/>
        <v>21676</v>
      </c>
      <c r="I77" s="323">
        <f t="shared" si="22"/>
        <v>65133</v>
      </c>
      <c r="J77" s="323">
        <f t="shared" si="22"/>
        <v>50730</v>
      </c>
      <c r="K77" s="323">
        <f t="shared" si="22"/>
        <v>23090</v>
      </c>
      <c r="L77" s="323">
        <f t="shared" si="22"/>
        <v>33567</v>
      </c>
      <c r="M77" s="323">
        <f t="shared" si="22"/>
        <v>33939</v>
      </c>
      <c r="N77" s="321">
        <f t="shared" si="22"/>
        <v>274801</v>
      </c>
      <c r="O77" s="323">
        <f t="shared" si="22"/>
        <v>3085</v>
      </c>
      <c r="P77" s="323">
        <f t="shared" si="22"/>
        <v>3227</v>
      </c>
      <c r="Q77" s="323">
        <f t="shared" si="22"/>
        <v>4523</v>
      </c>
      <c r="R77" s="323">
        <f t="shared" si="22"/>
        <v>5477</v>
      </c>
      <c r="S77" s="323">
        <f t="shared" si="22"/>
        <v>3189</v>
      </c>
      <c r="T77" s="323">
        <f t="shared" si="22"/>
        <v>7797</v>
      </c>
      <c r="U77" s="323">
        <f t="shared" si="22"/>
        <v>33973</v>
      </c>
      <c r="V77" s="323">
        <f t="shared" si="22"/>
        <v>19795</v>
      </c>
      <c r="W77" s="323">
        <f t="shared" si="22"/>
        <v>4196</v>
      </c>
      <c r="X77" s="323">
        <f t="shared" si="22"/>
        <v>5124</v>
      </c>
      <c r="Y77" s="323">
        <f t="shared" si="22"/>
        <v>3794</v>
      </c>
      <c r="Z77" s="321">
        <f t="shared" si="22"/>
        <v>94180</v>
      </c>
      <c r="AA77" s="323">
        <f t="shared" si="22"/>
        <v>10607</v>
      </c>
      <c r="AB77" s="323">
        <f t="shared" si="22"/>
        <v>10970</v>
      </c>
      <c r="AC77" s="323">
        <f t="shared" si="22"/>
        <v>15209</v>
      </c>
      <c r="AD77" s="323">
        <f t="shared" si="22"/>
        <v>18365</v>
      </c>
      <c r="AE77" s="323">
        <f t="shared" si="22"/>
        <v>11016</v>
      </c>
      <c r="AF77" s="323">
        <f t="shared" si="22"/>
        <v>29473</v>
      </c>
      <c r="AG77" s="323">
        <f t="shared" si="22"/>
        <v>99106</v>
      </c>
      <c r="AH77" s="323">
        <f t="shared" si="22"/>
        <v>70525</v>
      </c>
      <c r="AI77" s="323">
        <f t="shared" si="22"/>
        <v>27286</v>
      </c>
      <c r="AJ77" s="323">
        <f t="shared" si="22"/>
        <v>38691</v>
      </c>
      <c r="AK77" s="211">
        <f t="shared" si="22"/>
        <v>37733</v>
      </c>
      <c r="AL77" s="321">
        <f t="shared" si="22"/>
        <v>368981</v>
      </c>
    </row>
    <row r="78" spans="1:38" s="410" customFormat="1" x14ac:dyDescent="0.25">
      <c r="A78" s="526" t="s">
        <v>389</v>
      </c>
      <c r="B78" s="86" t="s">
        <v>124</v>
      </c>
      <c r="C78" s="76">
        <v>1335</v>
      </c>
      <c r="D78" s="322">
        <v>1242</v>
      </c>
      <c r="E78" s="322">
        <v>1610</v>
      </c>
      <c r="F78" s="322">
        <v>1982</v>
      </c>
      <c r="G78" s="322">
        <v>1268</v>
      </c>
      <c r="H78" s="322">
        <v>5860</v>
      </c>
      <c r="I78" s="322">
        <v>13560</v>
      </c>
      <c r="J78" s="322">
        <v>7203</v>
      </c>
      <c r="K78" s="322">
        <v>3286</v>
      </c>
      <c r="L78" s="322">
        <v>4801</v>
      </c>
      <c r="M78" s="322">
        <v>4417</v>
      </c>
      <c r="N78" s="324">
        <f>SUM(C78:M78)</f>
        <v>46564</v>
      </c>
      <c r="O78" s="319">
        <v>598</v>
      </c>
      <c r="P78" s="319">
        <v>613</v>
      </c>
      <c r="Q78" s="319">
        <v>857</v>
      </c>
      <c r="R78" s="319">
        <v>1027</v>
      </c>
      <c r="S78" s="319">
        <v>591</v>
      </c>
      <c r="T78" s="322">
        <v>2088</v>
      </c>
      <c r="U78" s="322">
        <v>8598</v>
      </c>
      <c r="V78" s="322">
        <v>4844</v>
      </c>
      <c r="W78" s="319">
        <v>1075</v>
      </c>
      <c r="X78" s="322">
        <v>1246</v>
      </c>
      <c r="Y78" s="319">
        <v>927</v>
      </c>
      <c r="Z78" s="324">
        <f>SUM(O78:Y78)</f>
        <v>22464</v>
      </c>
      <c r="AA78" s="322">
        <f t="shared" ref="AA78:AL87" si="23">C78+O78</f>
        <v>1933</v>
      </c>
      <c r="AB78" s="322">
        <f t="shared" si="23"/>
        <v>1855</v>
      </c>
      <c r="AC78" s="322">
        <f t="shared" si="23"/>
        <v>2467</v>
      </c>
      <c r="AD78" s="322">
        <f t="shared" si="23"/>
        <v>3009</v>
      </c>
      <c r="AE78" s="322">
        <f t="shared" si="23"/>
        <v>1859</v>
      </c>
      <c r="AF78" s="322">
        <f t="shared" si="23"/>
        <v>7948</v>
      </c>
      <c r="AG78" s="322">
        <f t="shared" si="23"/>
        <v>22158</v>
      </c>
      <c r="AH78" s="322">
        <f t="shared" si="23"/>
        <v>12047</v>
      </c>
      <c r="AI78" s="322">
        <f t="shared" si="23"/>
        <v>4361</v>
      </c>
      <c r="AJ78" s="322">
        <f t="shared" si="23"/>
        <v>6047</v>
      </c>
      <c r="AK78" s="96">
        <f t="shared" si="23"/>
        <v>5344</v>
      </c>
      <c r="AL78" s="324">
        <f t="shared" si="23"/>
        <v>69028</v>
      </c>
    </row>
    <row r="79" spans="1:38" s="410" customFormat="1" x14ac:dyDescent="0.25">
      <c r="A79" s="502"/>
      <c r="B79" s="74" t="s">
        <v>125</v>
      </c>
      <c r="C79" s="92">
        <v>628</v>
      </c>
      <c r="D79" s="423">
        <v>642</v>
      </c>
      <c r="E79" s="423">
        <v>815</v>
      </c>
      <c r="F79" s="423">
        <v>935</v>
      </c>
      <c r="G79" s="423">
        <v>555</v>
      </c>
      <c r="H79" s="424">
        <v>1562</v>
      </c>
      <c r="I79" s="424">
        <v>5636</v>
      </c>
      <c r="J79" s="424">
        <v>3892</v>
      </c>
      <c r="K79" s="424">
        <v>1780</v>
      </c>
      <c r="L79" s="424">
        <v>2630</v>
      </c>
      <c r="M79" s="424">
        <v>2593</v>
      </c>
      <c r="N79" s="320">
        <f t="shared" ref="N79:N87" si="24">SUM(C79:M79)</f>
        <v>21668</v>
      </c>
      <c r="O79" s="423">
        <v>208</v>
      </c>
      <c r="P79" s="423">
        <v>225</v>
      </c>
      <c r="Q79" s="423">
        <v>298</v>
      </c>
      <c r="R79" s="423">
        <v>356</v>
      </c>
      <c r="S79" s="423">
        <v>203</v>
      </c>
      <c r="T79" s="423">
        <v>559</v>
      </c>
      <c r="U79" s="424">
        <v>2516</v>
      </c>
      <c r="V79" s="424">
        <v>1432</v>
      </c>
      <c r="W79" s="423">
        <v>336</v>
      </c>
      <c r="X79" s="423">
        <v>433</v>
      </c>
      <c r="Y79" s="423">
        <v>269</v>
      </c>
      <c r="Z79" s="320">
        <f t="shared" ref="Z79:Z87" si="25">SUM(O79:Y79)</f>
        <v>6835</v>
      </c>
      <c r="AA79" s="424">
        <f t="shared" si="23"/>
        <v>836</v>
      </c>
      <c r="AB79" s="424">
        <f t="shared" si="23"/>
        <v>867</v>
      </c>
      <c r="AC79" s="424">
        <f t="shared" si="23"/>
        <v>1113</v>
      </c>
      <c r="AD79" s="424">
        <f t="shared" si="23"/>
        <v>1291</v>
      </c>
      <c r="AE79" s="424">
        <f t="shared" si="23"/>
        <v>758</v>
      </c>
      <c r="AF79" s="424">
        <f t="shared" si="23"/>
        <v>2121</v>
      </c>
      <c r="AG79" s="424">
        <f t="shared" si="23"/>
        <v>8152</v>
      </c>
      <c r="AH79" s="424">
        <f t="shared" si="23"/>
        <v>5324</v>
      </c>
      <c r="AI79" s="424">
        <f t="shared" si="23"/>
        <v>2116</v>
      </c>
      <c r="AJ79" s="424">
        <f t="shared" si="23"/>
        <v>3063</v>
      </c>
      <c r="AK79" s="90">
        <f t="shared" si="23"/>
        <v>2862</v>
      </c>
      <c r="AL79" s="320">
        <f t="shared" si="23"/>
        <v>28503</v>
      </c>
    </row>
    <row r="80" spans="1:38" s="410" customFormat="1" x14ac:dyDescent="0.25">
      <c r="A80" s="502"/>
      <c r="B80" s="74" t="s">
        <v>126</v>
      </c>
      <c r="C80" s="92">
        <v>785</v>
      </c>
      <c r="D80" s="423">
        <v>841</v>
      </c>
      <c r="E80" s="424">
        <v>1139</v>
      </c>
      <c r="F80" s="424">
        <v>1464</v>
      </c>
      <c r="G80" s="423">
        <v>883</v>
      </c>
      <c r="H80" s="424">
        <v>1800</v>
      </c>
      <c r="I80" s="424">
        <v>6590</v>
      </c>
      <c r="J80" s="424">
        <v>6011</v>
      </c>
      <c r="K80" s="424">
        <v>3069</v>
      </c>
      <c r="L80" s="424">
        <v>4834</v>
      </c>
      <c r="M80" s="424">
        <v>5399</v>
      </c>
      <c r="N80" s="320">
        <f t="shared" si="24"/>
        <v>32815</v>
      </c>
      <c r="O80" s="423">
        <v>136</v>
      </c>
      <c r="P80" s="423">
        <v>151</v>
      </c>
      <c r="Q80" s="423">
        <v>209</v>
      </c>
      <c r="R80" s="423">
        <v>269</v>
      </c>
      <c r="S80" s="423">
        <v>160</v>
      </c>
      <c r="T80" s="423">
        <v>325</v>
      </c>
      <c r="U80" s="424">
        <v>1704</v>
      </c>
      <c r="V80" s="423">
        <v>1251</v>
      </c>
      <c r="W80" s="423">
        <v>283</v>
      </c>
      <c r="X80" s="423">
        <v>375</v>
      </c>
      <c r="Y80" s="423">
        <v>312</v>
      </c>
      <c r="Z80" s="320">
        <f t="shared" si="25"/>
        <v>5175</v>
      </c>
      <c r="AA80" s="424">
        <f t="shared" si="23"/>
        <v>921</v>
      </c>
      <c r="AB80" s="424">
        <f t="shared" si="23"/>
        <v>992</v>
      </c>
      <c r="AC80" s="424">
        <f t="shared" si="23"/>
        <v>1348</v>
      </c>
      <c r="AD80" s="424">
        <f t="shared" si="23"/>
        <v>1733</v>
      </c>
      <c r="AE80" s="424">
        <f t="shared" si="23"/>
        <v>1043</v>
      </c>
      <c r="AF80" s="424">
        <f t="shared" si="23"/>
        <v>2125</v>
      </c>
      <c r="AG80" s="424">
        <f t="shared" si="23"/>
        <v>8294</v>
      </c>
      <c r="AH80" s="424">
        <f t="shared" si="23"/>
        <v>7262</v>
      </c>
      <c r="AI80" s="424">
        <f t="shared" si="23"/>
        <v>3352</v>
      </c>
      <c r="AJ80" s="424">
        <f t="shared" si="23"/>
        <v>5209</v>
      </c>
      <c r="AK80" s="90">
        <f t="shared" si="23"/>
        <v>5711</v>
      </c>
      <c r="AL80" s="320">
        <f t="shared" si="23"/>
        <v>37990</v>
      </c>
    </row>
    <row r="81" spans="1:38" s="410" customFormat="1" x14ac:dyDescent="0.25">
      <c r="A81" s="502"/>
      <c r="B81" s="74" t="s">
        <v>127</v>
      </c>
      <c r="C81" s="92">
        <v>736</v>
      </c>
      <c r="D81" s="423">
        <v>751</v>
      </c>
      <c r="E81" s="424">
        <v>1077</v>
      </c>
      <c r="F81" s="424">
        <v>1391</v>
      </c>
      <c r="G81" s="423">
        <v>731</v>
      </c>
      <c r="H81" s="424">
        <v>1831</v>
      </c>
      <c r="I81" s="424">
        <v>5833</v>
      </c>
      <c r="J81" s="424">
        <v>4525</v>
      </c>
      <c r="K81" s="424">
        <v>2055</v>
      </c>
      <c r="L81" s="424">
        <v>3295</v>
      </c>
      <c r="M81" s="424">
        <v>2901</v>
      </c>
      <c r="N81" s="320">
        <f t="shared" si="24"/>
        <v>25126</v>
      </c>
      <c r="O81" s="423">
        <v>163</v>
      </c>
      <c r="P81" s="423">
        <v>181</v>
      </c>
      <c r="Q81" s="423">
        <v>284</v>
      </c>
      <c r="R81" s="423">
        <v>410</v>
      </c>
      <c r="S81" s="423">
        <v>251</v>
      </c>
      <c r="T81" s="423">
        <v>472</v>
      </c>
      <c r="U81" s="424">
        <v>2380</v>
      </c>
      <c r="V81" s="424">
        <v>1498</v>
      </c>
      <c r="W81" s="423">
        <v>355</v>
      </c>
      <c r="X81" s="423">
        <v>318</v>
      </c>
      <c r="Y81" s="423">
        <v>240</v>
      </c>
      <c r="Z81" s="320">
        <f t="shared" si="25"/>
        <v>6552</v>
      </c>
      <c r="AA81" s="424">
        <f t="shared" si="23"/>
        <v>899</v>
      </c>
      <c r="AB81" s="424">
        <f t="shared" si="23"/>
        <v>932</v>
      </c>
      <c r="AC81" s="424">
        <f t="shared" si="23"/>
        <v>1361</v>
      </c>
      <c r="AD81" s="424">
        <f t="shared" si="23"/>
        <v>1801</v>
      </c>
      <c r="AE81" s="424">
        <f t="shared" si="23"/>
        <v>982</v>
      </c>
      <c r="AF81" s="424">
        <f t="shared" si="23"/>
        <v>2303</v>
      </c>
      <c r="AG81" s="424">
        <f t="shared" si="23"/>
        <v>8213</v>
      </c>
      <c r="AH81" s="424">
        <f t="shared" si="23"/>
        <v>6023</v>
      </c>
      <c r="AI81" s="424">
        <f t="shared" si="23"/>
        <v>2410</v>
      </c>
      <c r="AJ81" s="424">
        <f t="shared" si="23"/>
        <v>3613</v>
      </c>
      <c r="AK81" s="90">
        <f t="shared" si="23"/>
        <v>3141</v>
      </c>
      <c r="AL81" s="320">
        <f t="shared" si="23"/>
        <v>31678</v>
      </c>
    </row>
    <row r="82" spans="1:38" s="410" customFormat="1" x14ac:dyDescent="0.25">
      <c r="A82" s="502"/>
      <c r="B82" s="74" t="s">
        <v>128</v>
      </c>
      <c r="C82" s="92">
        <v>433</v>
      </c>
      <c r="D82" s="423">
        <v>456</v>
      </c>
      <c r="E82" s="423">
        <v>655</v>
      </c>
      <c r="F82" s="423">
        <v>836</v>
      </c>
      <c r="G82" s="423">
        <v>453</v>
      </c>
      <c r="H82" s="424">
        <v>966</v>
      </c>
      <c r="I82" s="424">
        <v>3782</v>
      </c>
      <c r="J82" s="424">
        <v>3725</v>
      </c>
      <c r="K82" s="424">
        <v>1863</v>
      </c>
      <c r="L82" s="424">
        <v>2743</v>
      </c>
      <c r="M82" s="424">
        <v>2707</v>
      </c>
      <c r="N82" s="320">
        <f t="shared" si="24"/>
        <v>18619</v>
      </c>
      <c r="O82" s="423">
        <v>42</v>
      </c>
      <c r="P82" s="423">
        <v>37</v>
      </c>
      <c r="Q82" s="423">
        <v>63</v>
      </c>
      <c r="R82" s="423">
        <v>83</v>
      </c>
      <c r="S82" s="423">
        <v>39</v>
      </c>
      <c r="T82" s="423">
        <v>116</v>
      </c>
      <c r="U82" s="423">
        <v>718</v>
      </c>
      <c r="V82" s="423">
        <v>500</v>
      </c>
      <c r="W82" s="423">
        <v>127</v>
      </c>
      <c r="X82" s="423">
        <v>172</v>
      </c>
      <c r="Y82" s="423">
        <v>109</v>
      </c>
      <c r="Z82" s="320">
        <f t="shared" si="25"/>
        <v>2006</v>
      </c>
      <c r="AA82" s="424">
        <f t="shared" si="23"/>
        <v>475</v>
      </c>
      <c r="AB82" s="424">
        <f t="shared" si="23"/>
        <v>493</v>
      </c>
      <c r="AC82" s="424">
        <f t="shared" si="23"/>
        <v>718</v>
      </c>
      <c r="AD82" s="424">
        <f t="shared" si="23"/>
        <v>919</v>
      </c>
      <c r="AE82" s="424">
        <f t="shared" si="23"/>
        <v>492</v>
      </c>
      <c r="AF82" s="424">
        <f t="shared" si="23"/>
        <v>1082</v>
      </c>
      <c r="AG82" s="424">
        <f t="shared" si="23"/>
        <v>4500</v>
      </c>
      <c r="AH82" s="424">
        <f t="shared" si="23"/>
        <v>4225</v>
      </c>
      <c r="AI82" s="424">
        <f t="shared" si="23"/>
        <v>1990</v>
      </c>
      <c r="AJ82" s="424">
        <f t="shared" si="23"/>
        <v>2915</v>
      </c>
      <c r="AK82" s="90">
        <f t="shared" si="23"/>
        <v>2816</v>
      </c>
      <c r="AL82" s="320">
        <f t="shared" si="23"/>
        <v>20625</v>
      </c>
    </row>
    <row r="83" spans="1:38" s="410" customFormat="1" x14ac:dyDescent="0.25">
      <c r="A83" s="502"/>
      <c r="B83" s="74" t="s">
        <v>129</v>
      </c>
      <c r="C83" s="84">
        <v>1267</v>
      </c>
      <c r="D83" s="424">
        <v>1218</v>
      </c>
      <c r="E83" s="424">
        <v>1708</v>
      </c>
      <c r="F83" s="424">
        <v>2129</v>
      </c>
      <c r="G83" s="424">
        <v>1351</v>
      </c>
      <c r="H83" s="424">
        <v>3581</v>
      </c>
      <c r="I83" s="424">
        <v>10496</v>
      </c>
      <c r="J83" s="424">
        <v>7937</v>
      </c>
      <c r="K83" s="424">
        <v>3697</v>
      </c>
      <c r="L83" s="424">
        <v>5252</v>
      </c>
      <c r="M83" s="424">
        <v>5317</v>
      </c>
      <c r="N83" s="320">
        <f t="shared" si="24"/>
        <v>43953</v>
      </c>
      <c r="O83" s="423">
        <v>698</v>
      </c>
      <c r="P83" s="423">
        <v>710</v>
      </c>
      <c r="Q83" s="423">
        <v>958</v>
      </c>
      <c r="R83" s="423">
        <v>1177</v>
      </c>
      <c r="S83" s="423">
        <v>720</v>
      </c>
      <c r="T83" s="424">
        <v>1658</v>
      </c>
      <c r="U83" s="424">
        <v>6981</v>
      </c>
      <c r="V83" s="424">
        <v>4074</v>
      </c>
      <c r="W83" s="423">
        <v>928</v>
      </c>
      <c r="X83" s="423">
        <v>1066</v>
      </c>
      <c r="Y83" s="423">
        <v>809</v>
      </c>
      <c r="Z83" s="320">
        <f t="shared" si="25"/>
        <v>19779</v>
      </c>
      <c r="AA83" s="424">
        <f t="shared" si="23"/>
        <v>1965</v>
      </c>
      <c r="AB83" s="424">
        <f t="shared" si="23"/>
        <v>1928</v>
      </c>
      <c r="AC83" s="424">
        <f t="shared" si="23"/>
        <v>2666</v>
      </c>
      <c r="AD83" s="424">
        <f t="shared" si="23"/>
        <v>3306</v>
      </c>
      <c r="AE83" s="424">
        <f t="shared" si="23"/>
        <v>2071</v>
      </c>
      <c r="AF83" s="424">
        <f t="shared" si="23"/>
        <v>5239</v>
      </c>
      <c r="AG83" s="424">
        <f t="shared" si="23"/>
        <v>17477</v>
      </c>
      <c r="AH83" s="424">
        <f t="shared" si="23"/>
        <v>12011</v>
      </c>
      <c r="AI83" s="424">
        <f t="shared" si="23"/>
        <v>4625</v>
      </c>
      <c r="AJ83" s="424">
        <f t="shared" si="23"/>
        <v>6318</v>
      </c>
      <c r="AK83" s="90">
        <f t="shared" si="23"/>
        <v>6126</v>
      </c>
      <c r="AL83" s="320">
        <f t="shared" si="23"/>
        <v>63732</v>
      </c>
    </row>
    <row r="84" spans="1:38" s="410" customFormat="1" x14ac:dyDescent="0.25">
      <c r="A84" s="502"/>
      <c r="B84" s="74" t="s">
        <v>130</v>
      </c>
      <c r="C84" s="84">
        <v>834</v>
      </c>
      <c r="D84" s="424">
        <v>913</v>
      </c>
      <c r="E84" s="424">
        <v>1289</v>
      </c>
      <c r="F84" s="424">
        <v>1621</v>
      </c>
      <c r="G84" s="424">
        <v>989</v>
      </c>
      <c r="H84" s="424">
        <v>2336</v>
      </c>
      <c r="I84" s="424">
        <v>6449</v>
      </c>
      <c r="J84" s="424">
        <v>5288</v>
      </c>
      <c r="K84" s="424">
        <v>2402</v>
      </c>
      <c r="L84" s="424">
        <v>3822</v>
      </c>
      <c r="M84" s="424">
        <v>3413</v>
      </c>
      <c r="N84" s="320">
        <f t="shared" si="24"/>
        <v>29356</v>
      </c>
      <c r="O84" s="423">
        <v>667</v>
      </c>
      <c r="P84" s="423">
        <v>738</v>
      </c>
      <c r="Q84" s="423">
        <v>1092</v>
      </c>
      <c r="R84" s="424">
        <v>1359</v>
      </c>
      <c r="S84" s="423">
        <v>757</v>
      </c>
      <c r="T84" s="424">
        <v>1542</v>
      </c>
      <c r="U84" s="424">
        <v>5835</v>
      </c>
      <c r="V84" s="424">
        <v>3570</v>
      </c>
      <c r="W84" s="423">
        <v>697</v>
      </c>
      <c r="X84" s="423">
        <v>880</v>
      </c>
      <c r="Y84" s="423">
        <v>631</v>
      </c>
      <c r="Z84" s="320">
        <f t="shared" si="25"/>
        <v>17768</v>
      </c>
      <c r="AA84" s="424">
        <f t="shared" si="23"/>
        <v>1501</v>
      </c>
      <c r="AB84" s="424">
        <f t="shared" si="23"/>
        <v>1651</v>
      </c>
      <c r="AC84" s="424">
        <f t="shared" si="23"/>
        <v>2381</v>
      </c>
      <c r="AD84" s="424">
        <f t="shared" si="23"/>
        <v>2980</v>
      </c>
      <c r="AE84" s="424">
        <f t="shared" si="23"/>
        <v>1746</v>
      </c>
      <c r="AF84" s="424">
        <f t="shared" si="23"/>
        <v>3878</v>
      </c>
      <c r="AG84" s="424">
        <f t="shared" si="23"/>
        <v>12284</v>
      </c>
      <c r="AH84" s="424">
        <f t="shared" si="23"/>
        <v>8858</v>
      </c>
      <c r="AI84" s="424">
        <f t="shared" si="23"/>
        <v>3099</v>
      </c>
      <c r="AJ84" s="424">
        <f t="shared" si="23"/>
        <v>4702</v>
      </c>
      <c r="AK84" s="90">
        <f t="shared" si="23"/>
        <v>4044</v>
      </c>
      <c r="AL84" s="320">
        <f t="shared" si="23"/>
        <v>47124</v>
      </c>
    </row>
    <row r="85" spans="1:38" s="410" customFormat="1" x14ac:dyDescent="0.25">
      <c r="A85" s="502"/>
      <c r="B85" s="74" t="s">
        <v>131</v>
      </c>
      <c r="C85" s="92">
        <v>447</v>
      </c>
      <c r="D85" s="423">
        <v>460</v>
      </c>
      <c r="E85" s="423">
        <v>643</v>
      </c>
      <c r="F85" s="423">
        <v>729</v>
      </c>
      <c r="G85" s="423">
        <v>428</v>
      </c>
      <c r="H85" s="424">
        <v>1188</v>
      </c>
      <c r="I85" s="424">
        <v>3749</v>
      </c>
      <c r="J85" s="424">
        <v>2837</v>
      </c>
      <c r="K85" s="424">
        <v>1347</v>
      </c>
      <c r="L85" s="424">
        <v>1988</v>
      </c>
      <c r="M85" s="424">
        <v>1761</v>
      </c>
      <c r="N85" s="320">
        <f t="shared" si="24"/>
        <v>15577</v>
      </c>
      <c r="O85" s="423">
        <v>291</v>
      </c>
      <c r="P85" s="423">
        <v>304</v>
      </c>
      <c r="Q85" s="423">
        <v>395</v>
      </c>
      <c r="R85" s="423">
        <v>470</v>
      </c>
      <c r="S85" s="423">
        <v>277</v>
      </c>
      <c r="T85" s="423">
        <v>644</v>
      </c>
      <c r="U85" s="424">
        <v>2541</v>
      </c>
      <c r="V85" s="424">
        <v>1515</v>
      </c>
      <c r="W85" s="423">
        <v>305</v>
      </c>
      <c r="X85" s="423">
        <v>371</v>
      </c>
      <c r="Y85" s="423">
        <v>265</v>
      </c>
      <c r="Z85" s="320">
        <f t="shared" si="25"/>
        <v>7378</v>
      </c>
      <c r="AA85" s="424">
        <f t="shared" si="23"/>
        <v>738</v>
      </c>
      <c r="AB85" s="424">
        <f t="shared" si="23"/>
        <v>764</v>
      </c>
      <c r="AC85" s="424">
        <f t="shared" si="23"/>
        <v>1038</v>
      </c>
      <c r="AD85" s="424">
        <f t="shared" si="23"/>
        <v>1199</v>
      </c>
      <c r="AE85" s="424">
        <f t="shared" si="23"/>
        <v>705</v>
      </c>
      <c r="AF85" s="424">
        <f t="shared" si="23"/>
        <v>1832</v>
      </c>
      <c r="AG85" s="424">
        <f t="shared" si="23"/>
        <v>6290</v>
      </c>
      <c r="AH85" s="424">
        <f t="shared" si="23"/>
        <v>4352</v>
      </c>
      <c r="AI85" s="424">
        <f t="shared" si="23"/>
        <v>1652</v>
      </c>
      <c r="AJ85" s="424">
        <f t="shared" si="23"/>
        <v>2359</v>
      </c>
      <c r="AK85" s="90">
        <f t="shared" si="23"/>
        <v>2026</v>
      </c>
      <c r="AL85" s="320">
        <f t="shared" si="23"/>
        <v>22955</v>
      </c>
    </row>
    <row r="86" spans="1:38" s="410" customFormat="1" x14ac:dyDescent="0.25">
      <c r="A86" s="502"/>
      <c r="B86" s="74" t="s">
        <v>133</v>
      </c>
      <c r="C86" s="92">
        <v>589</v>
      </c>
      <c r="D86" s="423">
        <v>626</v>
      </c>
      <c r="E86" s="423">
        <v>877</v>
      </c>
      <c r="F86" s="423">
        <v>1017</v>
      </c>
      <c r="G86" s="423">
        <v>570</v>
      </c>
      <c r="H86" s="424">
        <v>1361</v>
      </c>
      <c r="I86" s="424">
        <v>4835</v>
      </c>
      <c r="J86" s="424">
        <v>3855</v>
      </c>
      <c r="K86" s="424">
        <v>1868</v>
      </c>
      <c r="L86" s="424">
        <v>2510</v>
      </c>
      <c r="M86" s="424">
        <v>2270</v>
      </c>
      <c r="N86" s="320">
        <f t="shared" si="24"/>
        <v>20378</v>
      </c>
      <c r="O86" s="423">
        <v>206</v>
      </c>
      <c r="P86" s="423">
        <v>218</v>
      </c>
      <c r="Q86" s="423">
        <v>324</v>
      </c>
      <c r="R86" s="423">
        <v>392</v>
      </c>
      <c r="S86" s="423">
        <v>229</v>
      </c>
      <c r="T86" s="423">
        <v>450</v>
      </c>
      <c r="U86" s="424">
        <v>2089</v>
      </c>
      <c r="V86" s="423">
        <v>1149</v>
      </c>
      <c r="W86" s="423">
        <v>235</v>
      </c>
      <c r="X86" s="423">
        <v>253</v>
      </c>
      <c r="Y86" s="423">
        <v>222</v>
      </c>
      <c r="Z86" s="320">
        <f t="shared" si="25"/>
        <v>5767</v>
      </c>
      <c r="AA86" s="424">
        <f t="shared" si="23"/>
        <v>795</v>
      </c>
      <c r="AB86" s="424">
        <f t="shared" si="23"/>
        <v>844</v>
      </c>
      <c r="AC86" s="424">
        <f t="shared" si="23"/>
        <v>1201</v>
      </c>
      <c r="AD86" s="424">
        <f t="shared" si="23"/>
        <v>1409</v>
      </c>
      <c r="AE86" s="424">
        <f t="shared" si="23"/>
        <v>799</v>
      </c>
      <c r="AF86" s="424">
        <f t="shared" si="23"/>
        <v>1811</v>
      </c>
      <c r="AG86" s="424">
        <f t="shared" si="23"/>
        <v>6924</v>
      </c>
      <c r="AH86" s="424">
        <f t="shared" si="23"/>
        <v>5004</v>
      </c>
      <c r="AI86" s="424">
        <f t="shared" si="23"/>
        <v>2103</v>
      </c>
      <c r="AJ86" s="424">
        <f t="shared" si="23"/>
        <v>2763</v>
      </c>
      <c r="AK86" s="90">
        <f t="shared" si="23"/>
        <v>2492</v>
      </c>
      <c r="AL86" s="320">
        <f t="shared" si="23"/>
        <v>26145</v>
      </c>
    </row>
    <row r="87" spans="1:38" s="410" customFormat="1" x14ac:dyDescent="0.25">
      <c r="A87" s="502"/>
      <c r="B87" s="74" t="s">
        <v>132</v>
      </c>
      <c r="C87" s="92">
        <v>450</v>
      </c>
      <c r="D87" s="423">
        <v>493</v>
      </c>
      <c r="E87" s="423">
        <v>714</v>
      </c>
      <c r="F87" s="423">
        <v>914</v>
      </c>
      <c r="G87" s="423">
        <v>498</v>
      </c>
      <c r="H87" s="424">
        <v>1091</v>
      </c>
      <c r="I87" s="424">
        <v>4136</v>
      </c>
      <c r="J87" s="424">
        <v>3523</v>
      </c>
      <c r="K87" s="424">
        <v>1717</v>
      </c>
      <c r="L87" s="424">
        <v>2698</v>
      </c>
      <c r="M87" s="424">
        <v>2633</v>
      </c>
      <c r="N87" s="320">
        <f t="shared" si="24"/>
        <v>18867</v>
      </c>
      <c r="O87" s="423">
        <v>137</v>
      </c>
      <c r="P87" s="423">
        <v>146</v>
      </c>
      <c r="Q87" s="423">
        <v>166</v>
      </c>
      <c r="R87" s="423">
        <v>180</v>
      </c>
      <c r="S87" s="423">
        <v>90</v>
      </c>
      <c r="T87" s="423">
        <v>270</v>
      </c>
      <c r="U87" s="424">
        <v>1093</v>
      </c>
      <c r="V87" s="423">
        <v>605</v>
      </c>
      <c r="W87" s="423">
        <v>125</v>
      </c>
      <c r="X87" s="423">
        <v>188</v>
      </c>
      <c r="Y87" s="423">
        <v>99</v>
      </c>
      <c r="Z87" s="320">
        <f t="shared" si="25"/>
        <v>3099</v>
      </c>
      <c r="AA87" s="424">
        <f t="shared" si="23"/>
        <v>587</v>
      </c>
      <c r="AB87" s="424">
        <f t="shared" si="23"/>
        <v>639</v>
      </c>
      <c r="AC87" s="424">
        <f t="shared" si="23"/>
        <v>880</v>
      </c>
      <c r="AD87" s="424">
        <f t="shared" si="23"/>
        <v>1094</v>
      </c>
      <c r="AE87" s="424">
        <f t="shared" si="23"/>
        <v>588</v>
      </c>
      <c r="AF87" s="424">
        <f t="shared" si="23"/>
        <v>1361</v>
      </c>
      <c r="AG87" s="424">
        <f t="shared" si="23"/>
        <v>5229</v>
      </c>
      <c r="AH87" s="424">
        <f t="shared" si="23"/>
        <v>4128</v>
      </c>
      <c r="AI87" s="424">
        <f t="shared" si="23"/>
        <v>1842</v>
      </c>
      <c r="AJ87" s="424">
        <f t="shared" si="23"/>
        <v>2886</v>
      </c>
      <c r="AK87" s="90">
        <f t="shared" si="23"/>
        <v>2732</v>
      </c>
      <c r="AL87" s="320">
        <f t="shared" si="23"/>
        <v>21966</v>
      </c>
    </row>
    <row r="88" spans="1:38" s="410" customFormat="1" x14ac:dyDescent="0.25">
      <c r="A88" s="95"/>
      <c r="B88" s="425" t="s">
        <v>121</v>
      </c>
      <c r="C88" s="93">
        <f>SUM(C78:C87)</f>
        <v>7504</v>
      </c>
      <c r="D88" s="323">
        <f t="shared" ref="D88:AL88" si="26">SUM(D78:D87)</f>
        <v>7642</v>
      </c>
      <c r="E88" s="323">
        <f t="shared" si="26"/>
        <v>10527</v>
      </c>
      <c r="F88" s="323">
        <f t="shared" si="26"/>
        <v>13018</v>
      </c>
      <c r="G88" s="323">
        <f t="shared" si="26"/>
        <v>7726</v>
      </c>
      <c r="H88" s="323">
        <f t="shared" si="26"/>
        <v>21576</v>
      </c>
      <c r="I88" s="323">
        <f t="shared" si="26"/>
        <v>65066</v>
      </c>
      <c r="J88" s="323">
        <f t="shared" si="26"/>
        <v>48796</v>
      </c>
      <c r="K88" s="323">
        <f t="shared" si="26"/>
        <v>23084</v>
      </c>
      <c r="L88" s="323">
        <f t="shared" si="26"/>
        <v>34573</v>
      </c>
      <c r="M88" s="323">
        <f t="shared" si="26"/>
        <v>33411</v>
      </c>
      <c r="N88" s="321">
        <f t="shared" si="26"/>
        <v>272923</v>
      </c>
      <c r="O88" s="323">
        <f t="shared" si="26"/>
        <v>3146</v>
      </c>
      <c r="P88" s="323">
        <f t="shared" si="26"/>
        <v>3323</v>
      </c>
      <c r="Q88" s="323">
        <f t="shared" si="26"/>
        <v>4646</v>
      </c>
      <c r="R88" s="323">
        <f t="shared" si="26"/>
        <v>5723</v>
      </c>
      <c r="S88" s="323">
        <f t="shared" si="26"/>
        <v>3317</v>
      </c>
      <c r="T88" s="323">
        <f t="shared" si="26"/>
        <v>8124</v>
      </c>
      <c r="U88" s="323">
        <f t="shared" si="26"/>
        <v>34455</v>
      </c>
      <c r="V88" s="323">
        <f t="shared" si="26"/>
        <v>20438</v>
      </c>
      <c r="W88" s="323">
        <f t="shared" si="26"/>
        <v>4466</v>
      </c>
      <c r="X88" s="323">
        <f t="shared" si="26"/>
        <v>5302</v>
      </c>
      <c r="Y88" s="323">
        <f t="shared" si="26"/>
        <v>3883</v>
      </c>
      <c r="Z88" s="321">
        <f t="shared" si="26"/>
        <v>96823</v>
      </c>
      <c r="AA88" s="323">
        <f t="shared" si="26"/>
        <v>10650</v>
      </c>
      <c r="AB88" s="323">
        <f t="shared" si="26"/>
        <v>10965</v>
      </c>
      <c r="AC88" s="323">
        <f t="shared" si="26"/>
        <v>15173</v>
      </c>
      <c r="AD88" s="323">
        <f t="shared" si="26"/>
        <v>18741</v>
      </c>
      <c r="AE88" s="323">
        <f t="shared" si="26"/>
        <v>11043</v>
      </c>
      <c r="AF88" s="323">
        <f t="shared" si="26"/>
        <v>29700</v>
      </c>
      <c r="AG88" s="323">
        <f t="shared" si="26"/>
        <v>99521</v>
      </c>
      <c r="AH88" s="323">
        <f t="shared" si="26"/>
        <v>69234</v>
      </c>
      <c r="AI88" s="323">
        <f t="shared" si="26"/>
        <v>27550</v>
      </c>
      <c r="AJ88" s="323">
        <f t="shared" si="26"/>
        <v>39875</v>
      </c>
      <c r="AK88" s="211">
        <f t="shared" si="26"/>
        <v>37294</v>
      </c>
      <c r="AL88" s="321">
        <f t="shared" si="26"/>
        <v>369746</v>
      </c>
    </row>
    <row r="89" spans="1:38" s="410" customFormat="1" x14ac:dyDescent="0.25">
      <c r="A89" s="526" t="s">
        <v>390</v>
      </c>
      <c r="B89" s="86" t="s">
        <v>124</v>
      </c>
      <c r="C89" s="76">
        <v>1333</v>
      </c>
      <c r="D89" s="322">
        <v>1189</v>
      </c>
      <c r="E89" s="322">
        <v>1597</v>
      </c>
      <c r="F89" s="322">
        <v>2030</v>
      </c>
      <c r="G89" s="322">
        <v>1256</v>
      </c>
      <c r="H89" s="322">
        <v>5871</v>
      </c>
      <c r="I89" s="322">
        <v>13509</v>
      </c>
      <c r="J89" s="322">
        <v>6977</v>
      </c>
      <c r="K89" s="322">
        <v>3239</v>
      </c>
      <c r="L89" s="322">
        <v>4900</v>
      </c>
      <c r="M89" s="322">
        <v>4367</v>
      </c>
      <c r="N89" s="324">
        <f>SUM(C89:M89)</f>
        <v>46268</v>
      </c>
      <c r="O89" s="319">
        <v>609</v>
      </c>
      <c r="P89" s="319">
        <v>621</v>
      </c>
      <c r="Q89" s="319">
        <v>863</v>
      </c>
      <c r="R89" s="319">
        <v>1082</v>
      </c>
      <c r="S89" s="319">
        <v>628</v>
      </c>
      <c r="T89" s="322">
        <v>2132</v>
      </c>
      <c r="U89" s="322">
        <v>8677</v>
      </c>
      <c r="V89" s="322">
        <v>4955</v>
      </c>
      <c r="W89" s="319">
        <v>1112</v>
      </c>
      <c r="X89" s="322">
        <v>1316</v>
      </c>
      <c r="Y89" s="319">
        <v>927</v>
      </c>
      <c r="Z89" s="324">
        <f>SUM(O89:Y89)</f>
        <v>22922</v>
      </c>
      <c r="AA89" s="322">
        <f t="shared" ref="AA89:AL98" si="27">C89+O89</f>
        <v>1942</v>
      </c>
      <c r="AB89" s="322">
        <f t="shared" si="27"/>
        <v>1810</v>
      </c>
      <c r="AC89" s="322">
        <f t="shared" si="27"/>
        <v>2460</v>
      </c>
      <c r="AD89" s="322">
        <f t="shared" si="27"/>
        <v>3112</v>
      </c>
      <c r="AE89" s="322">
        <f t="shared" si="27"/>
        <v>1884</v>
      </c>
      <c r="AF89" s="322">
        <f t="shared" si="27"/>
        <v>8003</v>
      </c>
      <c r="AG89" s="322">
        <f t="shared" si="27"/>
        <v>22186</v>
      </c>
      <c r="AH89" s="322">
        <f t="shared" si="27"/>
        <v>11932</v>
      </c>
      <c r="AI89" s="322">
        <f t="shared" si="27"/>
        <v>4351</v>
      </c>
      <c r="AJ89" s="322">
        <f t="shared" si="27"/>
        <v>6216</v>
      </c>
      <c r="AK89" s="96">
        <f t="shared" si="27"/>
        <v>5294</v>
      </c>
      <c r="AL89" s="324">
        <f t="shared" si="27"/>
        <v>69190</v>
      </c>
    </row>
    <row r="90" spans="1:38" s="410" customFormat="1" x14ac:dyDescent="0.25">
      <c r="A90" s="502"/>
      <c r="B90" s="74" t="s">
        <v>125</v>
      </c>
      <c r="C90" s="92">
        <v>628</v>
      </c>
      <c r="D90" s="423">
        <v>616</v>
      </c>
      <c r="E90" s="423">
        <v>823</v>
      </c>
      <c r="F90" s="423">
        <v>964</v>
      </c>
      <c r="G90" s="423">
        <v>552</v>
      </c>
      <c r="H90" s="424">
        <v>1544</v>
      </c>
      <c r="I90" s="424">
        <v>5653</v>
      </c>
      <c r="J90" s="424">
        <v>3740</v>
      </c>
      <c r="K90" s="424">
        <v>1832</v>
      </c>
      <c r="L90" s="424">
        <v>2630</v>
      </c>
      <c r="M90" s="424">
        <v>2597</v>
      </c>
      <c r="N90" s="320">
        <f t="shared" ref="N90:N98" si="28">SUM(C90:M90)</f>
        <v>21579</v>
      </c>
      <c r="O90" s="423">
        <v>211</v>
      </c>
      <c r="P90" s="423">
        <v>227</v>
      </c>
      <c r="Q90" s="423">
        <v>296</v>
      </c>
      <c r="R90" s="423">
        <v>374</v>
      </c>
      <c r="S90" s="423">
        <v>210</v>
      </c>
      <c r="T90" s="423">
        <v>575</v>
      </c>
      <c r="U90" s="424">
        <v>2528</v>
      </c>
      <c r="V90" s="424">
        <v>1461</v>
      </c>
      <c r="W90" s="423">
        <v>336</v>
      </c>
      <c r="X90" s="423">
        <v>458</v>
      </c>
      <c r="Y90" s="423">
        <v>274</v>
      </c>
      <c r="Z90" s="320">
        <f t="shared" ref="Z90:Z98" si="29">SUM(O90:Y90)</f>
        <v>6950</v>
      </c>
      <c r="AA90" s="424">
        <f t="shared" si="27"/>
        <v>839</v>
      </c>
      <c r="AB90" s="424">
        <f t="shared" si="27"/>
        <v>843</v>
      </c>
      <c r="AC90" s="424">
        <f t="shared" si="27"/>
        <v>1119</v>
      </c>
      <c r="AD90" s="424">
        <f t="shared" si="27"/>
        <v>1338</v>
      </c>
      <c r="AE90" s="424">
        <f t="shared" si="27"/>
        <v>762</v>
      </c>
      <c r="AF90" s="424">
        <f t="shared" si="27"/>
        <v>2119</v>
      </c>
      <c r="AG90" s="424">
        <f t="shared" si="27"/>
        <v>8181</v>
      </c>
      <c r="AH90" s="424">
        <f t="shared" si="27"/>
        <v>5201</v>
      </c>
      <c r="AI90" s="424">
        <f t="shared" si="27"/>
        <v>2168</v>
      </c>
      <c r="AJ90" s="424">
        <f t="shared" si="27"/>
        <v>3088</v>
      </c>
      <c r="AK90" s="90">
        <f t="shared" si="27"/>
        <v>2871</v>
      </c>
      <c r="AL90" s="320">
        <f t="shared" si="27"/>
        <v>28529</v>
      </c>
    </row>
    <row r="91" spans="1:38" s="410" customFormat="1" x14ac:dyDescent="0.25">
      <c r="A91" s="502"/>
      <c r="B91" s="74" t="s">
        <v>126</v>
      </c>
      <c r="C91" s="92">
        <v>785</v>
      </c>
      <c r="D91" s="423">
        <v>809</v>
      </c>
      <c r="E91" s="424">
        <v>1159</v>
      </c>
      <c r="F91" s="424">
        <v>1478</v>
      </c>
      <c r="G91" s="423">
        <v>865</v>
      </c>
      <c r="H91" s="424">
        <v>1807</v>
      </c>
      <c r="I91" s="424">
        <v>6609</v>
      </c>
      <c r="J91" s="424">
        <v>5782</v>
      </c>
      <c r="K91" s="424">
        <v>3083</v>
      </c>
      <c r="L91" s="424">
        <v>4921</v>
      </c>
      <c r="M91" s="424">
        <v>5314</v>
      </c>
      <c r="N91" s="320">
        <f t="shared" si="28"/>
        <v>32612</v>
      </c>
      <c r="O91" s="423">
        <v>139</v>
      </c>
      <c r="P91" s="423">
        <v>155</v>
      </c>
      <c r="Q91" s="423">
        <v>210</v>
      </c>
      <c r="R91" s="423">
        <v>283</v>
      </c>
      <c r="S91" s="423">
        <v>164</v>
      </c>
      <c r="T91" s="423">
        <v>334</v>
      </c>
      <c r="U91" s="424">
        <v>1733</v>
      </c>
      <c r="V91" s="423">
        <v>1290</v>
      </c>
      <c r="W91" s="423">
        <v>298</v>
      </c>
      <c r="X91" s="423">
        <v>400</v>
      </c>
      <c r="Y91" s="423">
        <v>315</v>
      </c>
      <c r="Z91" s="320">
        <f t="shared" si="29"/>
        <v>5321</v>
      </c>
      <c r="AA91" s="424">
        <f t="shared" si="27"/>
        <v>924</v>
      </c>
      <c r="AB91" s="424">
        <f t="shared" si="27"/>
        <v>964</v>
      </c>
      <c r="AC91" s="424">
        <f t="shared" si="27"/>
        <v>1369</v>
      </c>
      <c r="AD91" s="424">
        <f t="shared" si="27"/>
        <v>1761</v>
      </c>
      <c r="AE91" s="424">
        <f t="shared" si="27"/>
        <v>1029</v>
      </c>
      <c r="AF91" s="424">
        <f t="shared" si="27"/>
        <v>2141</v>
      </c>
      <c r="AG91" s="424">
        <f t="shared" si="27"/>
        <v>8342</v>
      </c>
      <c r="AH91" s="424">
        <f t="shared" si="27"/>
        <v>7072</v>
      </c>
      <c r="AI91" s="424">
        <f t="shared" si="27"/>
        <v>3381</v>
      </c>
      <c r="AJ91" s="424">
        <f t="shared" si="27"/>
        <v>5321</v>
      </c>
      <c r="AK91" s="90">
        <f t="shared" si="27"/>
        <v>5629</v>
      </c>
      <c r="AL91" s="320">
        <f t="shared" si="27"/>
        <v>37933</v>
      </c>
    </row>
    <row r="92" spans="1:38" s="410" customFormat="1" x14ac:dyDescent="0.25">
      <c r="A92" s="502"/>
      <c r="B92" s="74" t="s">
        <v>127</v>
      </c>
      <c r="C92" s="92">
        <v>734</v>
      </c>
      <c r="D92" s="423">
        <v>741</v>
      </c>
      <c r="E92" s="424">
        <v>1060</v>
      </c>
      <c r="F92" s="424">
        <v>1406</v>
      </c>
      <c r="G92" s="423">
        <v>754</v>
      </c>
      <c r="H92" s="424">
        <v>1786</v>
      </c>
      <c r="I92" s="424">
        <v>5823</v>
      </c>
      <c r="J92" s="424">
        <v>4396</v>
      </c>
      <c r="K92" s="424">
        <v>2032</v>
      </c>
      <c r="L92" s="424">
        <v>3363</v>
      </c>
      <c r="M92" s="424">
        <v>2887</v>
      </c>
      <c r="N92" s="320">
        <f t="shared" si="28"/>
        <v>24982</v>
      </c>
      <c r="O92" s="423">
        <v>166</v>
      </c>
      <c r="P92" s="423">
        <v>187</v>
      </c>
      <c r="Q92" s="423">
        <v>286</v>
      </c>
      <c r="R92" s="423">
        <v>418</v>
      </c>
      <c r="S92" s="423">
        <v>274</v>
      </c>
      <c r="T92" s="423">
        <v>495</v>
      </c>
      <c r="U92" s="424">
        <v>2423</v>
      </c>
      <c r="V92" s="424">
        <v>1524</v>
      </c>
      <c r="W92" s="423">
        <v>357</v>
      </c>
      <c r="X92" s="423">
        <v>358</v>
      </c>
      <c r="Y92" s="423">
        <v>234</v>
      </c>
      <c r="Z92" s="320">
        <f t="shared" si="29"/>
        <v>6722</v>
      </c>
      <c r="AA92" s="424">
        <f t="shared" si="27"/>
        <v>900</v>
      </c>
      <c r="AB92" s="424">
        <f t="shared" si="27"/>
        <v>928</v>
      </c>
      <c r="AC92" s="424">
        <f t="shared" si="27"/>
        <v>1346</v>
      </c>
      <c r="AD92" s="424">
        <f t="shared" si="27"/>
        <v>1824</v>
      </c>
      <c r="AE92" s="424">
        <f t="shared" si="27"/>
        <v>1028</v>
      </c>
      <c r="AF92" s="424">
        <f t="shared" si="27"/>
        <v>2281</v>
      </c>
      <c r="AG92" s="424">
        <f t="shared" si="27"/>
        <v>8246</v>
      </c>
      <c r="AH92" s="424">
        <f t="shared" si="27"/>
        <v>5920</v>
      </c>
      <c r="AI92" s="424">
        <f t="shared" si="27"/>
        <v>2389</v>
      </c>
      <c r="AJ92" s="424">
        <f t="shared" si="27"/>
        <v>3721</v>
      </c>
      <c r="AK92" s="90">
        <f t="shared" si="27"/>
        <v>3121</v>
      </c>
      <c r="AL92" s="320">
        <f t="shared" si="27"/>
        <v>31704</v>
      </c>
    </row>
    <row r="93" spans="1:38" s="410" customFormat="1" x14ac:dyDescent="0.25">
      <c r="A93" s="502"/>
      <c r="B93" s="74" t="s">
        <v>128</v>
      </c>
      <c r="C93" s="92">
        <v>430</v>
      </c>
      <c r="D93" s="423">
        <v>444</v>
      </c>
      <c r="E93" s="423">
        <v>659</v>
      </c>
      <c r="F93" s="423">
        <v>856</v>
      </c>
      <c r="G93" s="423">
        <v>454</v>
      </c>
      <c r="H93" s="424">
        <v>948</v>
      </c>
      <c r="I93" s="424">
        <v>3732</v>
      </c>
      <c r="J93" s="424">
        <v>3601</v>
      </c>
      <c r="K93" s="424">
        <v>1872</v>
      </c>
      <c r="L93" s="424">
        <v>2824</v>
      </c>
      <c r="M93" s="424">
        <v>2685</v>
      </c>
      <c r="N93" s="320">
        <f t="shared" si="28"/>
        <v>18505</v>
      </c>
      <c r="O93" s="423">
        <v>43</v>
      </c>
      <c r="P93" s="423">
        <v>41</v>
      </c>
      <c r="Q93" s="423">
        <v>62</v>
      </c>
      <c r="R93" s="423">
        <v>88</v>
      </c>
      <c r="S93" s="423">
        <v>39</v>
      </c>
      <c r="T93" s="423">
        <v>119</v>
      </c>
      <c r="U93" s="423">
        <v>726</v>
      </c>
      <c r="V93" s="423">
        <v>525</v>
      </c>
      <c r="W93" s="423">
        <v>126</v>
      </c>
      <c r="X93" s="423">
        <v>173</v>
      </c>
      <c r="Y93" s="423">
        <v>119</v>
      </c>
      <c r="Z93" s="320">
        <f t="shared" si="29"/>
        <v>2061</v>
      </c>
      <c r="AA93" s="424">
        <f t="shared" si="27"/>
        <v>473</v>
      </c>
      <c r="AB93" s="424">
        <f t="shared" si="27"/>
        <v>485</v>
      </c>
      <c r="AC93" s="424">
        <f t="shared" si="27"/>
        <v>721</v>
      </c>
      <c r="AD93" s="424">
        <f t="shared" si="27"/>
        <v>944</v>
      </c>
      <c r="AE93" s="424">
        <f t="shared" si="27"/>
        <v>493</v>
      </c>
      <c r="AF93" s="424">
        <f t="shared" si="27"/>
        <v>1067</v>
      </c>
      <c r="AG93" s="424">
        <f t="shared" si="27"/>
        <v>4458</v>
      </c>
      <c r="AH93" s="424">
        <f t="shared" si="27"/>
        <v>4126</v>
      </c>
      <c r="AI93" s="424">
        <f t="shared" si="27"/>
        <v>1998</v>
      </c>
      <c r="AJ93" s="424">
        <f t="shared" si="27"/>
        <v>2997</v>
      </c>
      <c r="AK93" s="90">
        <f t="shared" si="27"/>
        <v>2804</v>
      </c>
      <c r="AL93" s="320">
        <f t="shared" si="27"/>
        <v>20566</v>
      </c>
    </row>
    <row r="94" spans="1:38" s="410" customFormat="1" x14ac:dyDescent="0.25">
      <c r="A94" s="502"/>
      <c r="B94" s="74" t="s">
        <v>129</v>
      </c>
      <c r="C94" s="84">
        <v>1270</v>
      </c>
      <c r="D94" s="424">
        <v>1197</v>
      </c>
      <c r="E94" s="424">
        <v>1676</v>
      </c>
      <c r="F94" s="424">
        <v>2135</v>
      </c>
      <c r="G94" s="424">
        <v>1335</v>
      </c>
      <c r="H94" s="424">
        <v>3565</v>
      </c>
      <c r="I94" s="424">
        <v>10434</v>
      </c>
      <c r="J94" s="424">
        <v>7676</v>
      </c>
      <c r="K94" s="424">
        <v>3690</v>
      </c>
      <c r="L94" s="424">
        <v>5361</v>
      </c>
      <c r="M94" s="424">
        <v>5262</v>
      </c>
      <c r="N94" s="320">
        <f t="shared" si="28"/>
        <v>43601</v>
      </c>
      <c r="O94" s="423">
        <v>713</v>
      </c>
      <c r="P94" s="423">
        <v>733</v>
      </c>
      <c r="Q94" s="423">
        <v>975</v>
      </c>
      <c r="R94" s="424">
        <v>1234</v>
      </c>
      <c r="S94" s="423">
        <v>783</v>
      </c>
      <c r="T94" s="424">
        <v>1708</v>
      </c>
      <c r="U94" s="424">
        <v>7081</v>
      </c>
      <c r="V94" s="424">
        <v>4202</v>
      </c>
      <c r="W94" s="423">
        <v>982</v>
      </c>
      <c r="X94" s="423">
        <v>1123</v>
      </c>
      <c r="Y94" s="423">
        <v>826</v>
      </c>
      <c r="Z94" s="320">
        <f t="shared" si="29"/>
        <v>20360</v>
      </c>
      <c r="AA94" s="424">
        <f t="shared" si="27"/>
        <v>1983</v>
      </c>
      <c r="AB94" s="424">
        <f t="shared" si="27"/>
        <v>1930</v>
      </c>
      <c r="AC94" s="424">
        <f t="shared" si="27"/>
        <v>2651</v>
      </c>
      <c r="AD94" s="424">
        <f t="shared" si="27"/>
        <v>3369</v>
      </c>
      <c r="AE94" s="424">
        <f t="shared" si="27"/>
        <v>2118</v>
      </c>
      <c r="AF94" s="424">
        <f t="shared" si="27"/>
        <v>5273</v>
      </c>
      <c r="AG94" s="424">
        <f t="shared" si="27"/>
        <v>17515</v>
      </c>
      <c r="AH94" s="424">
        <f t="shared" si="27"/>
        <v>11878</v>
      </c>
      <c r="AI94" s="424">
        <f t="shared" si="27"/>
        <v>4672</v>
      </c>
      <c r="AJ94" s="424">
        <f t="shared" si="27"/>
        <v>6484</v>
      </c>
      <c r="AK94" s="90">
        <f t="shared" si="27"/>
        <v>6088</v>
      </c>
      <c r="AL94" s="320">
        <f t="shared" si="27"/>
        <v>63961</v>
      </c>
    </row>
    <row r="95" spans="1:38" s="410" customFormat="1" x14ac:dyDescent="0.25">
      <c r="A95" s="502"/>
      <c r="B95" s="74" t="s">
        <v>130</v>
      </c>
      <c r="C95" s="84">
        <v>829</v>
      </c>
      <c r="D95" s="424">
        <v>874</v>
      </c>
      <c r="E95" s="424">
        <v>1251</v>
      </c>
      <c r="F95" s="424">
        <v>1651</v>
      </c>
      <c r="G95" s="424">
        <v>970</v>
      </c>
      <c r="H95" s="424">
        <v>2318</v>
      </c>
      <c r="I95" s="424">
        <v>6362</v>
      </c>
      <c r="J95" s="424">
        <v>5111</v>
      </c>
      <c r="K95" s="424">
        <v>2416</v>
      </c>
      <c r="L95" s="424">
        <v>3888</v>
      </c>
      <c r="M95" s="424">
        <v>3378</v>
      </c>
      <c r="N95" s="320">
        <f t="shared" si="28"/>
        <v>29048</v>
      </c>
      <c r="O95" s="423">
        <v>682</v>
      </c>
      <c r="P95" s="423">
        <v>752</v>
      </c>
      <c r="Q95" s="424">
        <v>1108</v>
      </c>
      <c r="R95" s="424">
        <v>1410</v>
      </c>
      <c r="S95" s="423">
        <v>824</v>
      </c>
      <c r="T95" s="424">
        <v>1596</v>
      </c>
      <c r="U95" s="424">
        <v>5910</v>
      </c>
      <c r="V95" s="424">
        <v>3667</v>
      </c>
      <c r="W95" s="423">
        <v>731</v>
      </c>
      <c r="X95" s="423">
        <v>924</v>
      </c>
      <c r="Y95" s="423">
        <v>645</v>
      </c>
      <c r="Z95" s="320">
        <f t="shared" si="29"/>
        <v>18249</v>
      </c>
      <c r="AA95" s="424">
        <f t="shared" si="27"/>
        <v>1511</v>
      </c>
      <c r="AB95" s="424">
        <f t="shared" si="27"/>
        <v>1626</v>
      </c>
      <c r="AC95" s="424">
        <f t="shared" si="27"/>
        <v>2359</v>
      </c>
      <c r="AD95" s="424">
        <f t="shared" si="27"/>
        <v>3061</v>
      </c>
      <c r="AE95" s="424">
        <f t="shared" si="27"/>
        <v>1794</v>
      </c>
      <c r="AF95" s="424">
        <f t="shared" si="27"/>
        <v>3914</v>
      </c>
      <c r="AG95" s="424">
        <f t="shared" si="27"/>
        <v>12272</v>
      </c>
      <c r="AH95" s="424">
        <f t="shared" si="27"/>
        <v>8778</v>
      </c>
      <c r="AI95" s="424">
        <f t="shared" si="27"/>
        <v>3147</v>
      </c>
      <c r="AJ95" s="424">
        <f t="shared" si="27"/>
        <v>4812</v>
      </c>
      <c r="AK95" s="90">
        <f t="shared" si="27"/>
        <v>4023</v>
      </c>
      <c r="AL95" s="320">
        <f t="shared" si="27"/>
        <v>47297</v>
      </c>
    </row>
    <row r="96" spans="1:38" s="410" customFormat="1" x14ac:dyDescent="0.25">
      <c r="A96" s="502"/>
      <c r="B96" s="74" t="s">
        <v>131</v>
      </c>
      <c r="C96" s="92">
        <v>445</v>
      </c>
      <c r="D96" s="423">
        <v>443</v>
      </c>
      <c r="E96" s="423">
        <v>636</v>
      </c>
      <c r="F96" s="423">
        <v>723</v>
      </c>
      <c r="G96" s="423">
        <v>442</v>
      </c>
      <c r="H96" s="424">
        <v>1185</v>
      </c>
      <c r="I96" s="424">
        <v>3724</v>
      </c>
      <c r="J96" s="424">
        <v>2752</v>
      </c>
      <c r="K96" s="424">
        <v>1326</v>
      </c>
      <c r="L96" s="424">
        <v>2043</v>
      </c>
      <c r="M96" s="424">
        <v>1739</v>
      </c>
      <c r="N96" s="320">
        <f t="shared" si="28"/>
        <v>15458</v>
      </c>
      <c r="O96" s="423">
        <v>298</v>
      </c>
      <c r="P96" s="423">
        <v>310</v>
      </c>
      <c r="Q96" s="423">
        <v>404</v>
      </c>
      <c r="R96" s="423">
        <v>504</v>
      </c>
      <c r="S96" s="423">
        <v>297</v>
      </c>
      <c r="T96" s="423">
        <v>667</v>
      </c>
      <c r="U96" s="424">
        <v>2574</v>
      </c>
      <c r="V96" s="424">
        <v>1572</v>
      </c>
      <c r="W96" s="423">
        <v>326</v>
      </c>
      <c r="X96" s="423">
        <v>379</v>
      </c>
      <c r="Y96" s="423">
        <v>274</v>
      </c>
      <c r="Z96" s="320">
        <f t="shared" si="29"/>
        <v>7605</v>
      </c>
      <c r="AA96" s="424">
        <f t="shared" si="27"/>
        <v>743</v>
      </c>
      <c r="AB96" s="424">
        <f t="shared" si="27"/>
        <v>753</v>
      </c>
      <c r="AC96" s="424">
        <f t="shared" si="27"/>
        <v>1040</v>
      </c>
      <c r="AD96" s="424">
        <f t="shared" si="27"/>
        <v>1227</v>
      </c>
      <c r="AE96" s="424">
        <f t="shared" si="27"/>
        <v>739</v>
      </c>
      <c r="AF96" s="424">
        <f t="shared" si="27"/>
        <v>1852</v>
      </c>
      <c r="AG96" s="424">
        <f t="shared" si="27"/>
        <v>6298</v>
      </c>
      <c r="AH96" s="424">
        <f t="shared" si="27"/>
        <v>4324</v>
      </c>
      <c r="AI96" s="424">
        <f t="shared" si="27"/>
        <v>1652</v>
      </c>
      <c r="AJ96" s="424">
        <f t="shared" si="27"/>
        <v>2422</v>
      </c>
      <c r="AK96" s="90">
        <f t="shared" si="27"/>
        <v>2013</v>
      </c>
      <c r="AL96" s="320">
        <f t="shared" si="27"/>
        <v>23063</v>
      </c>
    </row>
    <row r="97" spans="1:38" s="410" customFormat="1" x14ac:dyDescent="0.25">
      <c r="A97" s="502"/>
      <c r="B97" s="74" t="s">
        <v>133</v>
      </c>
      <c r="C97" s="92">
        <v>589</v>
      </c>
      <c r="D97" s="423">
        <v>607</v>
      </c>
      <c r="E97" s="423">
        <v>894</v>
      </c>
      <c r="F97" s="423">
        <v>1033</v>
      </c>
      <c r="G97" s="423">
        <v>570</v>
      </c>
      <c r="H97" s="424">
        <v>1353</v>
      </c>
      <c r="I97" s="424">
        <v>4861</v>
      </c>
      <c r="J97" s="424">
        <v>3741</v>
      </c>
      <c r="K97" s="424">
        <v>1869</v>
      </c>
      <c r="L97" s="424">
        <v>2590</v>
      </c>
      <c r="M97" s="424">
        <v>2221</v>
      </c>
      <c r="N97" s="320">
        <f t="shared" si="28"/>
        <v>20328</v>
      </c>
      <c r="O97" s="423">
        <v>212</v>
      </c>
      <c r="P97" s="423">
        <v>217</v>
      </c>
      <c r="Q97" s="423">
        <v>335</v>
      </c>
      <c r="R97" s="423">
        <v>404</v>
      </c>
      <c r="S97" s="423">
        <v>240</v>
      </c>
      <c r="T97" s="423">
        <v>461</v>
      </c>
      <c r="U97" s="424">
        <v>2125</v>
      </c>
      <c r="V97" s="424">
        <v>1193</v>
      </c>
      <c r="W97" s="423">
        <v>240</v>
      </c>
      <c r="X97" s="423">
        <v>263</v>
      </c>
      <c r="Y97" s="423">
        <v>229</v>
      </c>
      <c r="Z97" s="320">
        <f t="shared" si="29"/>
        <v>5919</v>
      </c>
      <c r="AA97" s="424">
        <f t="shared" si="27"/>
        <v>801</v>
      </c>
      <c r="AB97" s="424">
        <f t="shared" si="27"/>
        <v>824</v>
      </c>
      <c r="AC97" s="424">
        <f t="shared" si="27"/>
        <v>1229</v>
      </c>
      <c r="AD97" s="424">
        <f t="shared" si="27"/>
        <v>1437</v>
      </c>
      <c r="AE97" s="424">
        <f t="shared" si="27"/>
        <v>810</v>
      </c>
      <c r="AF97" s="424">
        <f t="shared" si="27"/>
        <v>1814</v>
      </c>
      <c r="AG97" s="424">
        <f t="shared" si="27"/>
        <v>6986</v>
      </c>
      <c r="AH97" s="424">
        <f t="shared" si="27"/>
        <v>4934</v>
      </c>
      <c r="AI97" s="424">
        <f t="shared" si="27"/>
        <v>2109</v>
      </c>
      <c r="AJ97" s="424">
        <f t="shared" si="27"/>
        <v>2853</v>
      </c>
      <c r="AK97" s="90">
        <f t="shared" si="27"/>
        <v>2450</v>
      </c>
      <c r="AL97" s="320">
        <f t="shared" si="27"/>
        <v>26247</v>
      </c>
    </row>
    <row r="98" spans="1:38" s="410" customFormat="1" x14ac:dyDescent="0.25">
      <c r="A98" s="502"/>
      <c r="B98" s="74" t="s">
        <v>132</v>
      </c>
      <c r="C98" s="92">
        <v>450</v>
      </c>
      <c r="D98" s="423">
        <v>482</v>
      </c>
      <c r="E98" s="423">
        <v>701</v>
      </c>
      <c r="F98" s="423">
        <v>933</v>
      </c>
      <c r="G98" s="423">
        <v>513</v>
      </c>
      <c r="H98" s="424">
        <v>1080</v>
      </c>
      <c r="I98" s="424">
        <v>4107</v>
      </c>
      <c r="J98" s="424">
        <v>3427</v>
      </c>
      <c r="K98" s="424">
        <v>1728</v>
      </c>
      <c r="L98" s="424">
        <v>2780</v>
      </c>
      <c r="M98" s="424">
        <v>2602</v>
      </c>
      <c r="N98" s="320">
        <f t="shared" si="28"/>
        <v>18803</v>
      </c>
      <c r="O98" s="423">
        <v>137</v>
      </c>
      <c r="P98" s="423">
        <v>146</v>
      </c>
      <c r="Q98" s="423">
        <v>166</v>
      </c>
      <c r="R98" s="423">
        <v>186</v>
      </c>
      <c r="S98" s="423">
        <v>94</v>
      </c>
      <c r="T98" s="423">
        <v>269</v>
      </c>
      <c r="U98" s="424">
        <v>1102</v>
      </c>
      <c r="V98" s="423">
        <v>621</v>
      </c>
      <c r="W98" s="423">
        <v>135</v>
      </c>
      <c r="X98" s="423">
        <v>190</v>
      </c>
      <c r="Y98" s="423">
        <v>99</v>
      </c>
      <c r="Z98" s="320">
        <f t="shared" si="29"/>
        <v>3145</v>
      </c>
      <c r="AA98" s="424">
        <f t="shared" si="27"/>
        <v>587</v>
      </c>
      <c r="AB98" s="424">
        <f t="shared" si="27"/>
        <v>628</v>
      </c>
      <c r="AC98" s="424">
        <f t="shared" si="27"/>
        <v>867</v>
      </c>
      <c r="AD98" s="424">
        <f t="shared" si="27"/>
        <v>1119</v>
      </c>
      <c r="AE98" s="424">
        <f t="shared" si="27"/>
        <v>607</v>
      </c>
      <c r="AF98" s="424">
        <f t="shared" si="27"/>
        <v>1349</v>
      </c>
      <c r="AG98" s="424">
        <f t="shared" si="27"/>
        <v>5209</v>
      </c>
      <c r="AH98" s="424">
        <f t="shared" si="27"/>
        <v>4048</v>
      </c>
      <c r="AI98" s="424">
        <f t="shared" si="27"/>
        <v>1863</v>
      </c>
      <c r="AJ98" s="424">
        <f t="shared" si="27"/>
        <v>2970</v>
      </c>
      <c r="AK98" s="90">
        <f t="shared" si="27"/>
        <v>2701</v>
      </c>
      <c r="AL98" s="320">
        <f t="shared" si="27"/>
        <v>21948</v>
      </c>
    </row>
    <row r="99" spans="1:38" s="410" customFormat="1" x14ac:dyDescent="0.25">
      <c r="A99" s="95"/>
      <c r="B99" s="425" t="s">
        <v>121</v>
      </c>
      <c r="C99" s="93">
        <f>SUM(C89:C98)</f>
        <v>7493</v>
      </c>
      <c r="D99" s="323">
        <f t="shared" ref="D99:AL99" si="30">SUM(D89:D98)</f>
        <v>7402</v>
      </c>
      <c r="E99" s="323">
        <f t="shared" si="30"/>
        <v>10456</v>
      </c>
      <c r="F99" s="323">
        <f t="shared" si="30"/>
        <v>13209</v>
      </c>
      <c r="G99" s="323">
        <f t="shared" si="30"/>
        <v>7711</v>
      </c>
      <c r="H99" s="323">
        <f t="shared" si="30"/>
        <v>21457</v>
      </c>
      <c r="I99" s="323">
        <f t="shared" si="30"/>
        <v>64814</v>
      </c>
      <c r="J99" s="323">
        <f t="shared" si="30"/>
        <v>47203</v>
      </c>
      <c r="K99" s="323">
        <f t="shared" si="30"/>
        <v>23087</v>
      </c>
      <c r="L99" s="323">
        <f t="shared" si="30"/>
        <v>35300</v>
      </c>
      <c r="M99" s="323">
        <f t="shared" si="30"/>
        <v>33052</v>
      </c>
      <c r="N99" s="321">
        <f t="shared" si="30"/>
        <v>271184</v>
      </c>
      <c r="O99" s="323">
        <f t="shared" si="30"/>
        <v>3210</v>
      </c>
      <c r="P99" s="323">
        <f t="shared" si="30"/>
        <v>3389</v>
      </c>
      <c r="Q99" s="323">
        <f t="shared" si="30"/>
        <v>4705</v>
      </c>
      <c r="R99" s="323">
        <f t="shared" si="30"/>
        <v>5983</v>
      </c>
      <c r="S99" s="323">
        <f t="shared" si="30"/>
        <v>3553</v>
      </c>
      <c r="T99" s="323">
        <f t="shared" si="30"/>
        <v>8356</v>
      </c>
      <c r="U99" s="323">
        <f t="shared" si="30"/>
        <v>34879</v>
      </c>
      <c r="V99" s="323">
        <f t="shared" si="30"/>
        <v>21010</v>
      </c>
      <c r="W99" s="323">
        <f t="shared" si="30"/>
        <v>4643</v>
      </c>
      <c r="X99" s="323">
        <f t="shared" si="30"/>
        <v>5584</v>
      </c>
      <c r="Y99" s="323">
        <f t="shared" si="30"/>
        <v>3942</v>
      </c>
      <c r="Z99" s="321">
        <f t="shared" si="30"/>
        <v>99254</v>
      </c>
      <c r="AA99" s="323">
        <f t="shared" si="30"/>
        <v>10703</v>
      </c>
      <c r="AB99" s="323">
        <f t="shared" si="30"/>
        <v>10791</v>
      </c>
      <c r="AC99" s="323">
        <f t="shared" si="30"/>
        <v>15161</v>
      </c>
      <c r="AD99" s="323">
        <f t="shared" si="30"/>
        <v>19192</v>
      </c>
      <c r="AE99" s="323">
        <f t="shared" si="30"/>
        <v>11264</v>
      </c>
      <c r="AF99" s="323">
        <f t="shared" si="30"/>
        <v>29813</v>
      </c>
      <c r="AG99" s="323">
        <f t="shared" si="30"/>
        <v>99693</v>
      </c>
      <c r="AH99" s="323">
        <f t="shared" si="30"/>
        <v>68213</v>
      </c>
      <c r="AI99" s="323">
        <f t="shared" si="30"/>
        <v>27730</v>
      </c>
      <c r="AJ99" s="323">
        <f t="shared" si="30"/>
        <v>40884</v>
      </c>
      <c r="AK99" s="211">
        <f t="shared" si="30"/>
        <v>36994</v>
      </c>
      <c r="AL99" s="321">
        <f t="shared" si="30"/>
        <v>370438</v>
      </c>
    </row>
    <row r="100" spans="1:38" s="410" customFormat="1" x14ac:dyDescent="0.25">
      <c r="A100" s="523" t="s">
        <v>391</v>
      </c>
      <c r="B100" s="74" t="s">
        <v>124</v>
      </c>
      <c r="C100" s="84">
        <v>1329</v>
      </c>
      <c r="D100" s="424">
        <v>1194</v>
      </c>
      <c r="E100" s="424">
        <v>1552</v>
      </c>
      <c r="F100" s="424">
        <v>2056</v>
      </c>
      <c r="G100" s="424">
        <v>1220</v>
      </c>
      <c r="H100" s="424">
        <v>5925</v>
      </c>
      <c r="I100" s="424">
        <v>13420</v>
      </c>
      <c r="J100" s="424">
        <v>6790</v>
      </c>
      <c r="K100" s="424">
        <v>3112</v>
      </c>
      <c r="L100" s="424">
        <v>5037</v>
      </c>
      <c r="M100" s="424">
        <v>4333</v>
      </c>
      <c r="N100" s="320">
        <f>SUM(C100:M100)</f>
        <v>45968</v>
      </c>
      <c r="O100" s="423">
        <v>615</v>
      </c>
      <c r="P100" s="423">
        <v>634</v>
      </c>
      <c r="Q100" s="423">
        <v>866</v>
      </c>
      <c r="R100" s="423">
        <v>1118</v>
      </c>
      <c r="S100" s="423">
        <v>649</v>
      </c>
      <c r="T100" s="424">
        <v>2186</v>
      </c>
      <c r="U100" s="424">
        <v>8765</v>
      </c>
      <c r="V100" s="424">
        <v>5057</v>
      </c>
      <c r="W100" s="423">
        <v>1142</v>
      </c>
      <c r="X100" s="424">
        <v>1376</v>
      </c>
      <c r="Y100" s="423">
        <v>939</v>
      </c>
      <c r="Z100" s="320">
        <f>SUM(O100:Y100)</f>
        <v>23347</v>
      </c>
      <c r="AA100" s="424">
        <f t="shared" ref="AA100:AL109" si="31">C100+O100</f>
        <v>1944</v>
      </c>
      <c r="AB100" s="424">
        <f t="shared" si="31"/>
        <v>1828</v>
      </c>
      <c r="AC100" s="424">
        <f t="shared" si="31"/>
        <v>2418</v>
      </c>
      <c r="AD100" s="424">
        <f t="shared" si="31"/>
        <v>3174</v>
      </c>
      <c r="AE100" s="424">
        <f t="shared" si="31"/>
        <v>1869</v>
      </c>
      <c r="AF100" s="424">
        <f t="shared" si="31"/>
        <v>8111</v>
      </c>
      <c r="AG100" s="424">
        <f t="shared" si="31"/>
        <v>22185</v>
      </c>
      <c r="AH100" s="424">
        <f t="shared" si="31"/>
        <v>11847</v>
      </c>
      <c r="AI100" s="424">
        <f t="shared" si="31"/>
        <v>4254</v>
      </c>
      <c r="AJ100" s="424">
        <f t="shared" si="31"/>
        <v>6413</v>
      </c>
      <c r="AK100" s="90">
        <f t="shared" si="31"/>
        <v>5272</v>
      </c>
      <c r="AL100" s="320">
        <f t="shared" si="31"/>
        <v>69315</v>
      </c>
    </row>
    <row r="101" spans="1:38" s="410" customFormat="1" x14ac:dyDescent="0.25">
      <c r="A101" s="524"/>
      <c r="B101" s="74" t="s">
        <v>125</v>
      </c>
      <c r="C101" s="92">
        <v>628</v>
      </c>
      <c r="D101" s="423">
        <v>615</v>
      </c>
      <c r="E101" s="423">
        <v>824</v>
      </c>
      <c r="F101" s="423">
        <v>973</v>
      </c>
      <c r="G101" s="423">
        <v>552</v>
      </c>
      <c r="H101" s="424">
        <v>1542</v>
      </c>
      <c r="I101" s="424">
        <v>5646</v>
      </c>
      <c r="J101" s="424">
        <v>3661</v>
      </c>
      <c r="K101" s="424">
        <v>1767</v>
      </c>
      <c r="L101" s="424">
        <v>2699</v>
      </c>
      <c r="M101" s="424">
        <v>2589</v>
      </c>
      <c r="N101" s="320">
        <f t="shared" ref="N101:N109" si="32">SUM(C101:M101)</f>
        <v>21496</v>
      </c>
      <c r="O101" s="423">
        <v>214</v>
      </c>
      <c r="P101" s="423">
        <v>231</v>
      </c>
      <c r="Q101" s="423">
        <v>299</v>
      </c>
      <c r="R101" s="423">
        <v>386</v>
      </c>
      <c r="S101" s="423">
        <v>216</v>
      </c>
      <c r="T101" s="423">
        <v>587</v>
      </c>
      <c r="U101" s="424">
        <v>2554</v>
      </c>
      <c r="V101" s="424">
        <v>1468</v>
      </c>
      <c r="W101" s="423">
        <v>354</v>
      </c>
      <c r="X101" s="423">
        <v>474</v>
      </c>
      <c r="Y101" s="423">
        <v>274</v>
      </c>
      <c r="Z101" s="320">
        <f t="shared" ref="Z101:Z109" si="33">SUM(O101:Y101)</f>
        <v>7057</v>
      </c>
      <c r="AA101" s="424">
        <f t="shared" si="31"/>
        <v>842</v>
      </c>
      <c r="AB101" s="424">
        <f t="shared" si="31"/>
        <v>846</v>
      </c>
      <c r="AC101" s="424">
        <f t="shared" si="31"/>
        <v>1123</v>
      </c>
      <c r="AD101" s="424">
        <f t="shared" si="31"/>
        <v>1359</v>
      </c>
      <c r="AE101" s="424">
        <f t="shared" si="31"/>
        <v>768</v>
      </c>
      <c r="AF101" s="424">
        <f t="shared" si="31"/>
        <v>2129</v>
      </c>
      <c r="AG101" s="424">
        <f t="shared" si="31"/>
        <v>8200</v>
      </c>
      <c r="AH101" s="424">
        <f t="shared" si="31"/>
        <v>5129</v>
      </c>
      <c r="AI101" s="424">
        <f t="shared" si="31"/>
        <v>2121</v>
      </c>
      <c r="AJ101" s="424">
        <f t="shared" si="31"/>
        <v>3173</v>
      </c>
      <c r="AK101" s="90">
        <f t="shared" si="31"/>
        <v>2863</v>
      </c>
      <c r="AL101" s="320">
        <f t="shared" si="31"/>
        <v>28553</v>
      </c>
    </row>
    <row r="102" spans="1:38" s="410" customFormat="1" x14ac:dyDescent="0.25">
      <c r="A102" s="524"/>
      <c r="B102" s="74" t="s">
        <v>126</v>
      </c>
      <c r="C102" s="92">
        <v>786</v>
      </c>
      <c r="D102" s="423">
        <v>816</v>
      </c>
      <c r="E102" s="424">
        <v>1158</v>
      </c>
      <c r="F102" s="424">
        <v>1477</v>
      </c>
      <c r="G102" s="423">
        <v>861</v>
      </c>
      <c r="H102" s="424">
        <v>1818</v>
      </c>
      <c r="I102" s="424">
        <v>6614</v>
      </c>
      <c r="J102" s="424">
        <v>5581</v>
      </c>
      <c r="K102" s="424">
        <v>3006</v>
      </c>
      <c r="L102" s="424">
        <v>5089</v>
      </c>
      <c r="M102" s="424">
        <v>5214</v>
      </c>
      <c r="N102" s="320">
        <f t="shared" si="32"/>
        <v>32420</v>
      </c>
      <c r="O102" s="423">
        <v>141</v>
      </c>
      <c r="P102" s="423">
        <v>156</v>
      </c>
      <c r="Q102" s="423">
        <v>219</v>
      </c>
      <c r="R102" s="423">
        <v>293</v>
      </c>
      <c r="S102" s="423">
        <v>169</v>
      </c>
      <c r="T102" s="423">
        <v>345</v>
      </c>
      <c r="U102" s="424">
        <v>1755</v>
      </c>
      <c r="V102" s="424">
        <v>1326</v>
      </c>
      <c r="W102" s="423">
        <v>318</v>
      </c>
      <c r="X102" s="423">
        <v>424</v>
      </c>
      <c r="Y102" s="423">
        <v>321</v>
      </c>
      <c r="Z102" s="320">
        <f t="shared" si="33"/>
        <v>5467</v>
      </c>
      <c r="AA102" s="424">
        <f t="shared" si="31"/>
        <v>927</v>
      </c>
      <c r="AB102" s="424">
        <f t="shared" si="31"/>
        <v>972</v>
      </c>
      <c r="AC102" s="424">
        <f t="shared" si="31"/>
        <v>1377</v>
      </c>
      <c r="AD102" s="424">
        <f t="shared" si="31"/>
        <v>1770</v>
      </c>
      <c r="AE102" s="424">
        <f t="shared" si="31"/>
        <v>1030</v>
      </c>
      <c r="AF102" s="424">
        <f t="shared" si="31"/>
        <v>2163</v>
      </c>
      <c r="AG102" s="424">
        <f t="shared" si="31"/>
        <v>8369</v>
      </c>
      <c r="AH102" s="424">
        <f t="shared" si="31"/>
        <v>6907</v>
      </c>
      <c r="AI102" s="424">
        <f t="shared" si="31"/>
        <v>3324</v>
      </c>
      <c r="AJ102" s="424">
        <f t="shared" si="31"/>
        <v>5513</v>
      </c>
      <c r="AK102" s="90">
        <f t="shared" si="31"/>
        <v>5535</v>
      </c>
      <c r="AL102" s="320">
        <f t="shared" si="31"/>
        <v>37887</v>
      </c>
    </row>
    <row r="103" spans="1:38" s="410" customFormat="1" x14ac:dyDescent="0.25">
      <c r="A103" s="524"/>
      <c r="B103" s="74" t="s">
        <v>127</v>
      </c>
      <c r="C103" s="92">
        <v>733</v>
      </c>
      <c r="D103" s="423">
        <v>745</v>
      </c>
      <c r="E103" s="424">
        <v>1027</v>
      </c>
      <c r="F103" s="424">
        <v>1415</v>
      </c>
      <c r="G103" s="423">
        <v>792</v>
      </c>
      <c r="H103" s="424">
        <v>1761</v>
      </c>
      <c r="I103" s="424">
        <v>5779</v>
      </c>
      <c r="J103" s="424">
        <v>4313</v>
      </c>
      <c r="K103" s="424">
        <v>1978</v>
      </c>
      <c r="L103" s="424">
        <v>3417</v>
      </c>
      <c r="M103" s="424">
        <v>2883</v>
      </c>
      <c r="N103" s="320">
        <f t="shared" si="32"/>
        <v>24843</v>
      </c>
      <c r="O103" s="423">
        <v>169</v>
      </c>
      <c r="P103" s="423">
        <v>187</v>
      </c>
      <c r="Q103" s="423">
        <v>289</v>
      </c>
      <c r="R103" s="423">
        <v>437</v>
      </c>
      <c r="S103" s="423">
        <v>281</v>
      </c>
      <c r="T103" s="423">
        <v>519</v>
      </c>
      <c r="U103" s="424">
        <v>2443</v>
      </c>
      <c r="V103" s="424">
        <v>1572</v>
      </c>
      <c r="W103" s="423">
        <v>360</v>
      </c>
      <c r="X103" s="423">
        <v>383</v>
      </c>
      <c r="Y103" s="423">
        <v>241</v>
      </c>
      <c r="Z103" s="320">
        <f t="shared" si="33"/>
        <v>6881</v>
      </c>
      <c r="AA103" s="424">
        <f t="shared" si="31"/>
        <v>902</v>
      </c>
      <c r="AB103" s="424">
        <f t="shared" si="31"/>
        <v>932</v>
      </c>
      <c r="AC103" s="424">
        <f t="shared" si="31"/>
        <v>1316</v>
      </c>
      <c r="AD103" s="424">
        <f t="shared" si="31"/>
        <v>1852</v>
      </c>
      <c r="AE103" s="424">
        <f t="shared" si="31"/>
        <v>1073</v>
      </c>
      <c r="AF103" s="424">
        <f t="shared" si="31"/>
        <v>2280</v>
      </c>
      <c r="AG103" s="424">
        <f t="shared" si="31"/>
        <v>8222</v>
      </c>
      <c r="AH103" s="424">
        <f t="shared" si="31"/>
        <v>5885</v>
      </c>
      <c r="AI103" s="424">
        <f t="shared" si="31"/>
        <v>2338</v>
      </c>
      <c r="AJ103" s="424">
        <f t="shared" si="31"/>
        <v>3800</v>
      </c>
      <c r="AK103" s="90">
        <f t="shared" si="31"/>
        <v>3124</v>
      </c>
      <c r="AL103" s="320">
        <f t="shared" si="31"/>
        <v>31724</v>
      </c>
    </row>
    <row r="104" spans="1:38" s="410" customFormat="1" x14ac:dyDescent="0.25">
      <c r="A104" s="524"/>
      <c r="B104" s="74" t="s">
        <v>128</v>
      </c>
      <c r="C104" s="92">
        <v>429</v>
      </c>
      <c r="D104" s="423">
        <v>448</v>
      </c>
      <c r="E104" s="423">
        <v>649</v>
      </c>
      <c r="F104" s="423">
        <v>849</v>
      </c>
      <c r="G104" s="423">
        <v>462</v>
      </c>
      <c r="H104" s="424">
        <v>949</v>
      </c>
      <c r="I104" s="424">
        <v>3703</v>
      </c>
      <c r="J104" s="424">
        <v>3478</v>
      </c>
      <c r="K104" s="424">
        <v>1832</v>
      </c>
      <c r="L104" s="424">
        <v>2934</v>
      </c>
      <c r="M104" s="424">
        <v>2667</v>
      </c>
      <c r="N104" s="320">
        <f t="shared" si="32"/>
        <v>18400</v>
      </c>
      <c r="O104" s="423">
        <v>44</v>
      </c>
      <c r="P104" s="423">
        <v>43</v>
      </c>
      <c r="Q104" s="423">
        <v>63</v>
      </c>
      <c r="R104" s="423">
        <v>88</v>
      </c>
      <c r="S104" s="423">
        <v>37</v>
      </c>
      <c r="T104" s="423">
        <v>121</v>
      </c>
      <c r="U104" s="423">
        <v>734</v>
      </c>
      <c r="V104" s="423">
        <v>537</v>
      </c>
      <c r="W104" s="423">
        <v>126</v>
      </c>
      <c r="X104" s="423">
        <v>178</v>
      </c>
      <c r="Y104" s="423">
        <v>122</v>
      </c>
      <c r="Z104" s="320">
        <f t="shared" si="33"/>
        <v>2093</v>
      </c>
      <c r="AA104" s="424">
        <f t="shared" si="31"/>
        <v>473</v>
      </c>
      <c r="AB104" s="424">
        <f t="shared" si="31"/>
        <v>491</v>
      </c>
      <c r="AC104" s="424">
        <f t="shared" si="31"/>
        <v>712</v>
      </c>
      <c r="AD104" s="424">
        <f t="shared" si="31"/>
        <v>937</v>
      </c>
      <c r="AE104" s="424">
        <f t="shared" si="31"/>
        <v>499</v>
      </c>
      <c r="AF104" s="424">
        <f t="shared" si="31"/>
        <v>1070</v>
      </c>
      <c r="AG104" s="424">
        <f t="shared" si="31"/>
        <v>4437</v>
      </c>
      <c r="AH104" s="424">
        <f t="shared" si="31"/>
        <v>4015</v>
      </c>
      <c r="AI104" s="424">
        <f t="shared" si="31"/>
        <v>1958</v>
      </c>
      <c r="AJ104" s="424">
        <f t="shared" si="31"/>
        <v>3112</v>
      </c>
      <c r="AK104" s="90">
        <f t="shared" si="31"/>
        <v>2789</v>
      </c>
      <c r="AL104" s="320">
        <f t="shared" si="31"/>
        <v>20493</v>
      </c>
    </row>
    <row r="105" spans="1:38" s="410" customFormat="1" x14ac:dyDescent="0.25">
      <c r="A105" s="524"/>
      <c r="B105" s="74" t="s">
        <v>129</v>
      </c>
      <c r="C105" s="84">
        <v>1270</v>
      </c>
      <c r="D105" s="424">
        <v>1206</v>
      </c>
      <c r="E105" s="424">
        <v>1637</v>
      </c>
      <c r="F105" s="424">
        <v>2149</v>
      </c>
      <c r="G105" s="424">
        <v>1318</v>
      </c>
      <c r="H105" s="424">
        <v>3544</v>
      </c>
      <c r="I105" s="424">
        <v>10372</v>
      </c>
      <c r="J105" s="424">
        <v>7463</v>
      </c>
      <c r="K105" s="424">
        <v>3592</v>
      </c>
      <c r="L105" s="424">
        <v>5527</v>
      </c>
      <c r="M105" s="424">
        <v>5191</v>
      </c>
      <c r="N105" s="320">
        <f t="shared" si="32"/>
        <v>43269</v>
      </c>
      <c r="O105" s="423">
        <v>728</v>
      </c>
      <c r="P105" s="423">
        <v>742</v>
      </c>
      <c r="Q105" s="423">
        <v>1003</v>
      </c>
      <c r="R105" s="424">
        <v>1308</v>
      </c>
      <c r="S105" s="423">
        <v>789</v>
      </c>
      <c r="T105" s="424">
        <v>1769</v>
      </c>
      <c r="U105" s="424">
        <v>7163</v>
      </c>
      <c r="V105" s="424">
        <v>4338</v>
      </c>
      <c r="W105" s="423">
        <v>1024</v>
      </c>
      <c r="X105" s="423">
        <v>1204</v>
      </c>
      <c r="Y105" s="423">
        <v>826</v>
      </c>
      <c r="Z105" s="320">
        <f t="shared" si="33"/>
        <v>20894</v>
      </c>
      <c r="AA105" s="424">
        <f t="shared" si="31"/>
        <v>1998</v>
      </c>
      <c r="AB105" s="424">
        <f t="shared" si="31"/>
        <v>1948</v>
      </c>
      <c r="AC105" s="424">
        <f t="shared" si="31"/>
        <v>2640</v>
      </c>
      <c r="AD105" s="424">
        <f t="shared" si="31"/>
        <v>3457</v>
      </c>
      <c r="AE105" s="424">
        <f t="shared" si="31"/>
        <v>2107</v>
      </c>
      <c r="AF105" s="424">
        <f t="shared" si="31"/>
        <v>5313</v>
      </c>
      <c r="AG105" s="424">
        <f t="shared" si="31"/>
        <v>17535</v>
      </c>
      <c r="AH105" s="424">
        <f t="shared" si="31"/>
        <v>11801</v>
      </c>
      <c r="AI105" s="424">
        <f t="shared" si="31"/>
        <v>4616</v>
      </c>
      <c r="AJ105" s="424">
        <f t="shared" si="31"/>
        <v>6731</v>
      </c>
      <c r="AK105" s="90">
        <f t="shared" si="31"/>
        <v>6017</v>
      </c>
      <c r="AL105" s="320">
        <f t="shared" si="31"/>
        <v>64163</v>
      </c>
    </row>
    <row r="106" spans="1:38" s="410" customFormat="1" x14ac:dyDescent="0.25">
      <c r="A106" s="524"/>
      <c r="B106" s="74" t="s">
        <v>130</v>
      </c>
      <c r="C106" s="84">
        <v>827</v>
      </c>
      <c r="D106" s="424">
        <v>864</v>
      </c>
      <c r="E106" s="424">
        <v>1219</v>
      </c>
      <c r="F106" s="424">
        <v>1654</v>
      </c>
      <c r="G106" s="424">
        <v>952</v>
      </c>
      <c r="H106" s="424">
        <v>2293</v>
      </c>
      <c r="I106" s="424">
        <v>6310</v>
      </c>
      <c r="J106" s="424">
        <v>4958</v>
      </c>
      <c r="K106" s="424">
        <v>2359</v>
      </c>
      <c r="L106" s="424">
        <v>3961</v>
      </c>
      <c r="M106" s="424">
        <v>3358</v>
      </c>
      <c r="N106" s="320">
        <f t="shared" si="32"/>
        <v>28755</v>
      </c>
      <c r="O106" s="423">
        <v>694</v>
      </c>
      <c r="P106" s="423">
        <v>771</v>
      </c>
      <c r="Q106" s="424">
        <v>1124</v>
      </c>
      <c r="R106" s="424">
        <v>1466</v>
      </c>
      <c r="S106" s="423">
        <v>848</v>
      </c>
      <c r="T106" s="424">
        <v>1664</v>
      </c>
      <c r="U106" s="424">
        <v>5981</v>
      </c>
      <c r="V106" s="424">
        <v>3756</v>
      </c>
      <c r="W106" s="423">
        <v>773</v>
      </c>
      <c r="X106" s="423">
        <v>965</v>
      </c>
      <c r="Y106" s="423">
        <v>660</v>
      </c>
      <c r="Z106" s="320">
        <f t="shared" si="33"/>
        <v>18702</v>
      </c>
      <c r="AA106" s="424">
        <f t="shared" si="31"/>
        <v>1521</v>
      </c>
      <c r="AB106" s="424">
        <f t="shared" si="31"/>
        <v>1635</v>
      </c>
      <c r="AC106" s="424">
        <f t="shared" si="31"/>
        <v>2343</v>
      </c>
      <c r="AD106" s="424">
        <f t="shared" si="31"/>
        <v>3120</v>
      </c>
      <c r="AE106" s="424">
        <f t="shared" si="31"/>
        <v>1800</v>
      </c>
      <c r="AF106" s="424">
        <f t="shared" si="31"/>
        <v>3957</v>
      </c>
      <c r="AG106" s="424">
        <f t="shared" si="31"/>
        <v>12291</v>
      </c>
      <c r="AH106" s="424">
        <f t="shared" si="31"/>
        <v>8714</v>
      </c>
      <c r="AI106" s="424">
        <f t="shared" si="31"/>
        <v>3132</v>
      </c>
      <c r="AJ106" s="424">
        <f t="shared" si="31"/>
        <v>4926</v>
      </c>
      <c r="AK106" s="90">
        <f t="shared" si="31"/>
        <v>4018</v>
      </c>
      <c r="AL106" s="320">
        <f t="shared" si="31"/>
        <v>47457</v>
      </c>
    </row>
    <row r="107" spans="1:38" s="410" customFormat="1" x14ac:dyDescent="0.25">
      <c r="A107" s="524"/>
      <c r="B107" s="74" t="s">
        <v>131</v>
      </c>
      <c r="C107" s="92">
        <v>445</v>
      </c>
      <c r="D107" s="423">
        <v>445</v>
      </c>
      <c r="E107" s="423">
        <v>606</v>
      </c>
      <c r="F107" s="423">
        <v>758</v>
      </c>
      <c r="G107" s="423">
        <v>435</v>
      </c>
      <c r="H107" s="424">
        <v>1167</v>
      </c>
      <c r="I107" s="424">
        <v>3702</v>
      </c>
      <c r="J107" s="424">
        <v>2686</v>
      </c>
      <c r="K107" s="424">
        <v>1294</v>
      </c>
      <c r="L107" s="424">
        <v>2079</v>
      </c>
      <c r="M107" s="424">
        <v>1730</v>
      </c>
      <c r="N107" s="320">
        <f t="shared" si="32"/>
        <v>15347</v>
      </c>
      <c r="O107" s="423">
        <v>305</v>
      </c>
      <c r="P107" s="423">
        <v>315</v>
      </c>
      <c r="Q107" s="423">
        <v>425</v>
      </c>
      <c r="R107" s="423">
        <v>523</v>
      </c>
      <c r="S107" s="423">
        <v>309</v>
      </c>
      <c r="T107" s="423">
        <v>693</v>
      </c>
      <c r="U107" s="424">
        <v>2604</v>
      </c>
      <c r="V107" s="424">
        <v>1615</v>
      </c>
      <c r="W107" s="423">
        <v>342</v>
      </c>
      <c r="X107" s="423">
        <v>402</v>
      </c>
      <c r="Y107" s="423">
        <v>282</v>
      </c>
      <c r="Z107" s="320">
        <f t="shared" si="33"/>
        <v>7815</v>
      </c>
      <c r="AA107" s="424">
        <f t="shared" si="31"/>
        <v>750</v>
      </c>
      <c r="AB107" s="424">
        <f t="shared" si="31"/>
        <v>760</v>
      </c>
      <c r="AC107" s="424">
        <f t="shared" si="31"/>
        <v>1031</v>
      </c>
      <c r="AD107" s="424">
        <f t="shared" si="31"/>
        <v>1281</v>
      </c>
      <c r="AE107" s="424">
        <f t="shared" si="31"/>
        <v>744</v>
      </c>
      <c r="AF107" s="424">
        <f t="shared" si="31"/>
        <v>1860</v>
      </c>
      <c r="AG107" s="424">
        <f t="shared" si="31"/>
        <v>6306</v>
      </c>
      <c r="AH107" s="424">
        <f t="shared" si="31"/>
        <v>4301</v>
      </c>
      <c r="AI107" s="424">
        <f t="shared" si="31"/>
        <v>1636</v>
      </c>
      <c r="AJ107" s="424">
        <f t="shared" si="31"/>
        <v>2481</v>
      </c>
      <c r="AK107" s="90">
        <f t="shared" si="31"/>
        <v>2012</v>
      </c>
      <c r="AL107" s="320">
        <f t="shared" si="31"/>
        <v>23162</v>
      </c>
    </row>
    <row r="108" spans="1:38" s="410" customFormat="1" x14ac:dyDescent="0.25">
      <c r="A108" s="524"/>
      <c r="B108" s="74" t="s">
        <v>133</v>
      </c>
      <c r="C108" s="92">
        <v>589</v>
      </c>
      <c r="D108" s="423">
        <v>616</v>
      </c>
      <c r="E108" s="423">
        <v>869</v>
      </c>
      <c r="F108" s="423">
        <v>1051</v>
      </c>
      <c r="G108" s="423">
        <v>585</v>
      </c>
      <c r="H108" s="424">
        <v>1355</v>
      </c>
      <c r="I108" s="424">
        <v>4867</v>
      </c>
      <c r="J108" s="424">
        <v>3647</v>
      </c>
      <c r="K108" s="424">
        <v>1840</v>
      </c>
      <c r="L108" s="424">
        <v>2703</v>
      </c>
      <c r="M108" s="424">
        <v>2150</v>
      </c>
      <c r="N108" s="320">
        <f t="shared" si="32"/>
        <v>20272</v>
      </c>
      <c r="O108" s="423">
        <v>213</v>
      </c>
      <c r="P108" s="423">
        <v>223</v>
      </c>
      <c r="Q108" s="423">
        <v>333</v>
      </c>
      <c r="R108" s="423">
        <v>412</v>
      </c>
      <c r="S108" s="423">
        <v>249</v>
      </c>
      <c r="T108" s="423">
        <v>474</v>
      </c>
      <c r="U108" s="424">
        <v>2143</v>
      </c>
      <c r="V108" s="424">
        <v>1233</v>
      </c>
      <c r="W108" s="423">
        <v>246</v>
      </c>
      <c r="X108" s="423">
        <v>278</v>
      </c>
      <c r="Y108" s="423">
        <v>233</v>
      </c>
      <c r="Z108" s="320">
        <f t="shared" si="33"/>
        <v>6037</v>
      </c>
      <c r="AA108" s="424">
        <f t="shared" si="31"/>
        <v>802</v>
      </c>
      <c r="AB108" s="424">
        <f t="shared" si="31"/>
        <v>839</v>
      </c>
      <c r="AC108" s="424">
        <f t="shared" si="31"/>
        <v>1202</v>
      </c>
      <c r="AD108" s="424">
        <f t="shared" si="31"/>
        <v>1463</v>
      </c>
      <c r="AE108" s="424">
        <f t="shared" si="31"/>
        <v>834</v>
      </c>
      <c r="AF108" s="424">
        <f t="shared" si="31"/>
        <v>1829</v>
      </c>
      <c r="AG108" s="424">
        <f t="shared" si="31"/>
        <v>7010</v>
      </c>
      <c r="AH108" s="424">
        <f t="shared" si="31"/>
        <v>4880</v>
      </c>
      <c r="AI108" s="424">
        <f t="shared" si="31"/>
        <v>2086</v>
      </c>
      <c r="AJ108" s="424">
        <f t="shared" si="31"/>
        <v>2981</v>
      </c>
      <c r="AK108" s="90">
        <f t="shared" si="31"/>
        <v>2383</v>
      </c>
      <c r="AL108" s="320">
        <f t="shared" si="31"/>
        <v>26309</v>
      </c>
    </row>
    <row r="109" spans="1:38" s="410" customFormat="1" x14ac:dyDescent="0.25">
      <c r="A109" s="524"/>
      <c r="B109" s="74" t="s">
        <v>132</v>
      </c>
      <c r="C109" s="92">
        <v>448</v>
      </c>
      <c r="D109" s="423">
        <v>476</v>
      </c>
      <c r="E109" s="423">
        <v>692</v>
      </c>
      <c r="F109" s="423">
        <v>938</v>
      </c>
      <c r="G109" s="423">
        <v>509</v>
      </c>
      <c r="H109" s="424">
        <v>1090</v>
      </c>
      <c r="I109" s="424">
        <v>4100</v>
      </c>
      <c r="J109" s="424">
        <v>3322</v>
      </c>
      <c r="K109" s="424">
        <v>1720</v>
      </c>
      <c r="L109" s="424">
        <v>2850</v>
      </c>
      <c r="M109" s="424">
        <v>2588</v>
      </c>
      <c r="N109" s="320">
        <f t="shared" si="32"/>
        <v>18733</v>
      </c>
      <c r="O109" s="423">
        <v>137</v>
      </c>
      <c r="P109" s="423">
        <v>147</v>
      </c>
      <c r="Q109" s="423">
        <v>166</v>
      </c>
      <c r="R109" s="423">
        <v>185</v>
      </c>
      <c r="S109" s="423">
        <v>95</v>
      </c>
      <c r="T109" s="423">
        <v>271</v>
      </c>
      <c r="U109" s="424">
        <v>1105</v>
      </c>
      <c r="V109" s="423">
        <v>635</v>
      </c>
      <c r="W109" s="423">
        <v>146</v>
      </c>
      <c r="X109" s="423">
        <v>198</v>
      </c>
      <c r="Y109" s="423">
        <v>98</v>
      </c>
      <c r="Z109" s="320">
        <f t="shared" si="33"/>
        <v>3183</v>
      </c>
      <c r="AA109" s="424">
        <f t="shared" si="31"/>
        <v>585</v>
      </c>
      <c r="AB109" s="424">
        <f t="shared" si="31"/>
        <v>623</v>
      </c>
      <c r="AC109" s="424">
        <f t="shared" si="31"/>
        <v>858</v>
      </c>
      <c r="AD109" s="424">
        <f t="shared" si="31"/>
        <v>1123</v>
      </c>
      <c r="AE109" s="424">
        <f t="shared" si="31"/>
        <v>604</v>
      </c>
      <c r="AF109" s="424">
        <f t="shared" si="31"/>
        <v>1361</v>
      </c>
      <c r="AG109" s="424">
        <f t="shared" si="31"/>
        <v>5205</v>
      </c>
      <c r="AH109" s="424">
        <f t="shared" si="31"/>
        <v>3957</v>
      </c>
      <c r="AI109" s="424">
        <f t="shared" si="31"/>
        <v>1866</v>
      </c>
      <c r="AJ109" s="424">
        <f t="shared" si="31"/>
        <v>3048</v>
      </c>
      <c r="AK109" s="90">
        <f t="shared" si="31"/>
        <v>2686</v>
      </c>
      <c r="AL109" s="320">
        <f t="shared" si="31"/>
        <v>21916</v>
      </c>
    </row>
    <row r="110" spans="1:38" s="410" customFormat="1" x14ac:dyDescent="0.25">
      <c r="A110" s="99"/>
      <c r="B110" s="425" t="s">
        <v>121</v>
      </c>
      <c r="C110" s="93">
        <f>SUM(C100:C109)</f>
        <v>7484</v>
      </c>
      <c r="D110" s="323">
        <f t="shared" ref="D110:AL110" si="34">SUM(D100:D109)</f>
        <v>7425</v>
      </c>
      <c r="E110" s="323">
        <f t="shared" si="34"/>
        <v>10233</v>
      </c>
      <c r="F110" s="323">
        <f t="shared" si="34"/>
        <v>13320</v>
      </c>
      <c r="G110" s="323">
        <f t="shared" si="34"/>
        <v>7686</v>
      </c>
      <c r="H110" s="323">
        <f t="shared" si="34"/>
        <v>21444</v>
      </c>
      <c r="I110" s="323">
        <f t="shared" si="34"/>
        <v>64513</v>
      </c>
      <c r="J110" s="323">
        <f t="shared" si="34"/>
        <v>45899</v>
      </c>
      <c r="K110" s="323">
        <f t="shared" si="34"/>
        <v>22500</v>
      </c>
      <c r="L110" s="323">
        <f t="shared" si="34"/>
        <v>36296</v>
      </c>
      <c r="M110" s="323">
        <f t="shared" si="34"/>
        <v>32703</v>
      </c>
      <c r="N110" s="321">
        <f t="shared" si="34"/>
        <v>269503</v>
      </c>
      <c r="O110" s="323">
        <f t="shared" si="34"/>
        <v>3260</v>
      </c>
      <c r="P110" s="323">
        <f t="shared" si="34"/>
        <v>3449</v>
      </c>
      <c r="Q110" s="323">
        <f t="shared" si="34"/>
        <v>4787</v>
      </c>
      <c r="R110" s="323">
        <f t="shared" si="34"/>
        <v>6216</v>
      </c>
      <c r="S110" s="323">
        <f t="shared" si="34"/>
        <v>3642</v>
      </c>
      <c r="T110" s="323">
        <f t="shared" si="34"/>
        <v>8629</v>
      </c>
      <c r="U110" s="323">
        <f t="shared" si="34"/>
        <v>35247</v>
      </c>
      <c r="V110" s="323">
        <f t="shared" si="34"/>
        <v>21537</v>
      </c>
      <c r="W110" s="323">
        <f t="shared" si="34"/>
        <v>4831</v>
      </c>
      <c r="X110" s="323">
        <f t="shared" si="34"/>
        <v>5882</v>
      </c>
      <c r="Y110" s="323">
        <f t="shared" si="34"/>
        <v>3996</v>
      </c>
      <c r="Z110" s="321">
        <f t="shared" si="34"/>
        <v>101476</v>
      </c>
      <c r="AA110" s="323">
        <f t="shared" si="34"/>
        <v>10744</v>
      </c>
      <c r="AB110" s="323">
        <f t="shared" si="34"/>
        <v>10874</v>
      </c>
      <c r="AC110" s="323">
        <f t="shared" si="34"/>
        <v>15020</v>
      </c>
      <c r="AD110" s="323">
        <f t="shared" si="34"/>
        <v>19536</v>
      </c>
      <c r="AE110" s="323">
        <f t="shared" si="34"/>
        <v>11328</v>
      </c>
      <c r="AF110" s="323">
        <f t="shared" si="34"/>
        <v>30073</v>
      </c>
      <c r="AG110" s="323">
        <f t="shared" si="34"/>
        <v>99760</v>
      </c>
      <c r="AH110" s="323">
        <f t="shared" si="34"/>
        <v>67436</v>
      </c>
      <c r="AI110" s="323">
        <f t="shared" si="34"/>
        <v>27331</v>
      </c>
      <c r="AJ110" s="323">
        <f t="shared" si="34"/>
        <v>42178</v>
      </c>
      <c r="AK110" s="211">
        <f t="shared" si="34"/>
        <v>36699</v>
      </c>
      <c r="AL110" s="321">
        <f t="shared" si="34"/>
        <v>370979</v>
      </c>
    </row>
    <row r="111" spans="1:38" s="410" customFormat="1" x14ac:dyDescent="0.25">
      <c r="A111" s="523" t="s">
        <v>392</v>
      </c>
      <c r="B111" s="74" t="s">
        <v>124</v>
      </c>
      <c r="C111" s="84">
        <v>1325</v>
      </c>
      <c r="D111" s="424">
        <v>1192</v>
      </c>
      <c r="E111" s="424">
        <v>1536</v>
      </c>
      <c r="F111" s="424">
        <v>2043</v>
      </c>
      <c r="G111" s="424">
        <v>1225</v>
      </c>
      <c r="H111" s="424">
        <v>5909</v>
      </c>
      <c r="I111" s="424">
        <v>13383</v>
      </c>
      <c r="J111" s="424">
        <v>6685</v>
      </c>
      <c r="K111" s="424">
        <v>2932</v>
      </c>
      <c r="L111" s="424">
        <v>5157</v>
      </c>
      <c r="M111" s="424">
        <v>4308</v>
      </c>
      <c r="N111" s="320">
        <f>SUM(C111:M111)</f>
        <v>45695</v>
      </c>
      <c r="O111" s="423">
        <v>621</v>
      </c>
      <c r="P111" s="423">
        <v>644</v>
      </c>
      <c r="Q111" s="423">
        <v>880</v>
      </c>
      <c r="R111" s="423">
        <v>1154</v>
      </c>
      <c r="S111" s="423">
        <v>652</v>
      </c>
      <c r="T111" s="424">
        <v>2238</v>
      </c>
      <c r="U111" s="424">
        <v>8838</v>
      </c>
      <c r="V111" s="424">
        <v>5141</v>
      </c>
      <c r="W111" s="423">
        <v>1202</v>
      </c>
      <c r="X111" s="424">
        <v>1446</v>
      </c>
      <c r="Y111" s="423">
        <v>943</v>
      </c>
      <c r="Z111" s="320">
        <f>SUM(O111:Y111)</f>
        <v>23759</v>
      </c>
      <c r="AA111" s="424">
        <f t="shared" ref="AA111:AL120" si="35">C111+O111</f>
        <v>1946</v>
      </c>
      <c r="AB111" s="424">
        <f t="shared" si="35"/>
        <v>1836</v>
      </c>
      <c r="AC111" s="424">
        <f t="shared" si="35"/>
        <v>2416</v>
      </c>
      <c r="AD111" s="424">
        <f t="shared" si="35"/>
        <v>3197</v>
      </c>
      <c r="AE111" s="424">
        <f t="shared" si="35"/>
        <v>1877</v>
      </c>
      <c r="AF111" s="424">
        <f t="shared" si="35"/>
        <v>8147</v>
      </c>
      <c r="AG111" s="424">
        <f t="shared" si="35"/>
        <v>22221</v>
      </c>
      <c r="AH111" s="424">
        <f t="shared" si="35"/>
        <v>11826</v>
      </c>
      <c r="AI111" s="424">
        <f t="shared" si="35"/>
        <v>4134</v>
      </c>
      <c r="AJ111" s="424">
        <f t="shared" si="35"/>
        <v>6603</v>
      </c>
      <c r="AK111" s="90">
        <f t="shared" si="35"/>
        <v>5251</v>
      </c>
      <c r="AL111" s="320">
        <f t="shared" si="35"/>
        <v>69454</v>
      </c>
    </row>
    <row r="112" spans="1:38" s="410" customFormat="1" x14ac:dyDescent="0.25">
      <c r="A112" s="524"/>
      <c r="B112" s="74" t="s">
        <v>125</v>
      </c>
      <c r="C112" s="92">
        <v>627</v>
      </c>
      <c r="D112" s="423">
        <v>617</v>
      </c>
      <c r="E112" s="423">
        <v>824</v>
      </c>
      <c r="F112" s="423">
        <v>986</v>
      </c>
      <c r="G112" s="423">
        <v>532</v>
      </c>
      <c r="H112" s="424">
        <v>1543</v>
      </c>
      <c r="I112" s="424">
        <v>5673</v>
      </c>
      <c r="J112" s="424">
        <v>3553</v>
      </c>
      <c r="K112" s="424">
        <v>1729</v>
      </c>
      <c r="L112" s="424">
        <v>2752</v>
      </c>
      <c r="M112" s="424">
        <v>2579</v>
      </c>
      <c r="N112" s="320">
        <f t="shared" ref="N112:N120" si="36">SUM(C112:M112)</f>
        <v>21415</v>
      </c>
      <c r="O112" s="423">
        <v>214</v>
      </c>
      <c r="P112" s="423">
        <v>232</v>
      </c>
      <c r="Q112" s="423">
        <v>308</v>
      </c>
      <c r="R112" s="423">
        <v>393</v>
      </c>
      <c r="S112" s="423">
        <v>222</v>
      </c>
      <c r="T112" s="423">
        <v>598</v>
      </c>
      <c r="U112" s="424">
        <v>2567</v>
      </c>
      <c r="V112" s="424">
        <v>1496</v>
      </c>
      <c r="W112" s="423">
        <v>356</v>
      </c>
      <c r="X112" s="423">
        <v>494</v>
      </c>
      <c r="Y112" s="423">
        <v>285</v>
      </c>
      <c r="Z112" s="320">
        <f t="shared" ref="Z112:Z120" si="37">SUM(O112:Y112)</f>
        <v>7165</v>
      </c>
      <c r="AA112" s="424">
        <f t="shared" si="35"/>
        <v>841</v>
      </c>
      <c r="AB112" s="424">
        <f t="shared" si="35"/>
        <v>849</v>
      </c>
      <c r="AC112" s="424">
        <f t="shared" si="35"/>
        <v>1132</v>
      </c>
      <c r="AD112" s="424">
        <f t="shared" si="35"/>
        <v>1379</v>
      </c>
      <c r="AE112" s="424">
        <f t="shared" si="35"/>
        <v>754</v>
      </c>
      <c r="AF112" s="424">
        <f t="shared" si="35"/>
        <v>2141</v>
      </c>
      <c r="AG112" s="424">
        <f t="shared" si="35"/>
        <v>8240</v>
      </c>
      <c r="AH112" s="424">
        <f t="shared" si="35"/>
        <v>5049</v>
      </c>
      <c r="AI112" s="424">
        <f t="shared" si="35"/>
        <v>2085</v>
      </c>
      <c r="AJ112" s="424">
        <f t="shared" si="35"/>
        <v>3246</v>
      </c>
      <c r="AK112" s="90">
        <f t="shared" si="35"/>
        <v>2864</v>
      </c>
      <c r="AL112" s="320">
        <f t="shared" si="35"/>
        <v>28580</v>
      </c>
    </row>
    <row r="113" spans="1:38" s="410" customFormat="1" x14ac:dyDescent="0.25">
      <c r="A113" s="524"/>
      <c r="B113" s="74" t="s">
        <v>126</v>
      </c>
      <c r="C113" s="92">
        <v>786</v>
      </c>
      <c r="D113" s="423">
        <v>817</v>
      </c>
      <c r="E113" s="424">
        <v>1150</v>
      </c>
      <c r="F113" s="424">
        <v>1482</v>
      </c>
      <c r="G113" s="423">
        <v>861</v>
      </c>
      <c r="H113" s="424">
        <v>1807</v>
      </c>
      <c r="I113" s="424">
        <v>6645</v>
      </c>
      <c r="J113" s="424">
        <v>5433</v>
      </c>
      <c r="K113" s="424">
        <v>2902</v>
      </c>
      <c r="L113" s="424">
        <v>5213</v>
      </c>
      <c r="M113" s="424">
        <v>5133</v>
      </c>
      <c r="N113" s="320">
        <f t="shared" si="36"/>
        <v>32229</v>
      </c>
      <c r="O113" s="423">
        <v>144</v>
      </c>
      <c r="P113" s="423">
        <v>160</v>
      </c>
      <c r="Q113" s="423">
        <v>222</v>
      </c>
      <c r="R113" s="423">
        <v>302</v>
      </c>
      <c r="S113" s="423">
        <v>170</v>
      </c>
      <c r="T113" s="423">
        <v>356</v>
      </c>
      <c r="U113" s="424">
        <v>1778</v>
      </c>
      <c r="V113" s="424">
        <v>1356</v>
      </c>
      <c r="W113" s="423">
        <v>335</v>
      </c>
      <c r="X113" s="423">
        <v>449</v>
      </c>
      <c r="Y113" s="423">
        <v>328</v>
      </c>
      <c r="Z113" s="320">
        <f t="shared" si="37"/>
        <v>5600</v>
      </c>
      <c r="AA113" s="424">
        <f t="shared" si="35"/>
        <v>930</v>
      </c>
      <c r="AB113" s="424">
        <f t="shared" si="35"/>
        <v>977</v>
      </c>
      <c r="AC113" s="424">
        <f t="shared" si="35"/>
        <v>1372</v>
      </c>
      <c r="AD113" s="424">
        <f t="shared" si="35"/>
        <v>1784</v>
      </c>
      <c r="AE113" s="424">
        <f t="shared" si="35"/>
        <v>1031</v>
      </c>
      <c r="AF113" s="424">
        <f t="shared" si="35"/>
        <v>2163</v>
      </c>
      <c r="AG113" s="424">
        <f t="shared" si="35"/>
        <v>8423</v>
      </c>
      <c r="AH113" s="424">
        <f t="shared" si="35"/>
        <v>6789</v>
      </c>
      <c r="AI113" s="424">
        <f t="shared" si="35"/>
        <v>3237</v>
      </c>
      <c r="AJ113" s="424">
        <f t="shared" si="35"/>
        <v>5662</v>
      </c>
      <c r="AK113" s="90">
        <f t="shared" si="35"/>
        <v>5461</v>
      </c>
      <c r="AL113" s="320">
        <f t="shared" si="35"/>
        <v>37829</v>
      </c>
    </row>
    <row r="114" spans="1:38" s="410" customFormat="1" x14ac:dyDescent="0.25">
      <c r="A114" s="524"/>
      <c r="B114" s="74" t="s">
        <v>127</v>
      </c>
      <c r="C114" s="92">
        <v>730</v>
      </c>
      <c r="D114" s="423">
        <v>744</v>
      </c>
      <c r="E114" s="424">
        <v>1015</v>
      </c>
      <c r="F114" s="424">
        <v>1387</v>
      </c>
      <c r="G114" s="423">
        <v>820</v>
      </c>
      <c r="H114" s="424">
        <v>1762</v>
      </c>
      <c r="I114" s="424">
        <v>5781</v>
      </c>
      <c r="J114" s="424">
        <v>4212</v>
      </c>
      <c r="K114" s="424">
        <v>1899</v>
      </c>
      <c r="L114" s="424">
        <v>3488</v>
      </c>
      <c r="M114" s="424">
        <v>2868</v>
      </c>
      <c r="N114" s="320">
        <f t="shared" si="36"/>
        <v>24706</v>
      </c>
      <c r="O114" s="423">
        <v>170</v>
      </c>
      <c r="P114" s="423">
        <v>191</v>
      </c>
      <c r="Q114" s="423">
        <v>297</v>
      </c>
      <c r="R114" s="423">
        <v>437</v>
      </c>
      <c r="S114" s="423">
        <v>306</v>
      </c>
      <c r="T114" s="423">
        <v>532</v>
      </c>
      <c r="U114" s="424">
        <v>2458</v>
      </c>
      <c r="V114" s="424">
        <v>1626</v>
      </c>
      <c r="W114" s="423">
        <v>360</v>
      </c>
      <c r="X114" s="423">
        <v>417</v>
      </c>
      <c r="Y114" s="423">
        <v>234</v>
      </c>
      <c r="Z114" s="320">
        <f t="shared" si="37"/>
        <v>7028</v>
      </c>
      <c r="AA114" s="424">
        <f t="shared" si="35"/>
        <v>900</v>
      </c>
      <c r="AB114" s="424">
        <f t="shared" si="35"/>
        <v>935</v>
      </c>
      <c r="AC114" s="424">
        <f t="shared" si="35"/>
        <v>1312</v>
      </c>
      <c r="AD114" s="424">
        <f t="shared" si="35"/>
        <v>1824</v>
      </c>
      <c r="AE114" s="424">
        <f t="shared" si="35"/>
        <v>1126</v>
      </c>
      <c r="AF114" s="424">
        <f t="shared" si="35"/>
        <v>2294</v>
      </c>
      <c r="AG114" s="424">
        <f t="shared" si="35"/>
        <v>8239</v>
      </c>
      <c r="AH114" s="424">
        <f t="shared" si="35"/>
        <v>5838</v>
      </c>
      <c r="AI114" s="424">
        <f t="shared" si="35"/>
        <v>2259</v>
      </c>
      <c r="AJ114" s="424">
        <f t="shared" si="35"/>
        <v>3905</v>
      </c>
      <c r="AK114" s="90">
        <f t="shared" si="35"/>
        <v>3102</v>
      </c>
      <c r="AL114" s="320">
        <f t="shared" si="35"/>
        <v>31734</v>
      </c>
    </row>
    <row r="115" spans="1:38" s="410" customFormat="1" x14ac:dyDescent="0.25">
      <c r="A115" s="524"/>
      <c r="B115" s="74" t="s">
        <v>128</v>
      </c>
      <c r="C115" s="92">
        <v>425</v>
      </c>
      <c r="D115" s="423">
        <v>445</v>
      </c>
      <c r="E115" s="423">
        <v>631</v>
      </c>
      <c r="F115" s="423">
        <v>850</v>
      </c>
      <c r="G115" s="423">
        <v>484</v>
      </c>
      <c r="H115" s="424">
        <v>927</v>
      </c>
      <c r="I115" s="424">
        <v>3690</v>
      </c>
      <c r="J115" s="424">
        <v>3376</v>
      </c>
      <c r="K115" s="424">
        <v>1782</v>
      </c>
      <c r="L115" s="424">
        <v>3008</v>
      </c>
      <c r="M115" s="424">
        <v>2665</v>
      </c>
      <c r="N115" s="320">
        <f t="shared" si="36"/>
        <v>18283</v>
      </c>
      <c r="O115" s="423">
        <v>44</v>
      </c>
      <c r="P115" s="423">
        <v>43</v>
      </c>
      <c r="Q115" s="423">
        <v>64</v>
      </c>
      <c r="R115" s="423">
        <v>90</v>
      </c>
      <c r="S115" s="423">
        <v>40</v>
      </c>
      <c r="T115" s="423">
        <v>124</v>
      </c>
      <c r="U115" s="423">
        <v>750</v>
      </c>
      <c r="V115" s="423">
        <v>541</v>
      </c>
      <c r="W115" s="423">
        <v>134</v>
      </c>
      <c r="X115" s="423">
        <v>190</v>
      </c>
      <c r="Y115" s="423">
        <v>125</v>
      </c>
      <c r="Z115" s="320">
        <f t="shared" si="37"/>
        <v>2145</v>
      </c>
      <c r="AA115" s="424">
        <f t="shared" si="35"/>
        <v>469</v>
      </c>
      <c r="AB115" s="424">
        <f t="shared" si="35"/>
        <v>488</v>
      </c>
      <c r="AC115" s="424">
        <f t="shared" si="35"/>
        <v>695</v>
      </c>
      <c r="AD115" s="424">
        <f t="shared" si="35"/>
        <v>940</v>
      </c>
      <c r="AE115" s="424">
        <f t="shared" si="35"/>
        <v>524</v>
      </c>
      <c r="AF115" s="424">
        <f t="shared" si="35"/>
        <v>1051</v>
      </c>
      <c r="AG115" s="424">
        <f t="shared" si="35"/>
        <v>4440</v>
      </c>
      <c r="AH115" s="424">
        <f t="shared" si="35"/>
        <v>3917</v>
      </c>
      <c r="AI115" s="424">
        <f t="shared" si="35"/>
        <v>1916</v>
      </c>
      <c r="AJ115" s="424">
        <f t="shared" si="35"/>
        <v>3198</v>
      </c>
      <c r="AK115" s="90">
        <f t="shared" si="35"/>
        <v>2790</v>
      </c>
      <c r="AL115" s="320">
        <f t="shared" si="35"/>
        <v>20428</v>
      </c>
    </row>
    <row r="116" spans="1:38" s="410" customFormat="1" x14ac:dyDescent="0.25">
      <c r="A116" s="524"/>
      <c r="B116" s="74" t="s">
        <v>129</v>
      </c>
      <c r="C116" s="84">
        <v>1270</v>
      </c>
      <c r="D116" s="424">
        <v>1206</v>
      </c>
      <c r="E116" s="424">
        <v>1606</v>
      </c>
      <c r="F116" s="424">
        <v>2128</v>
      </c>
      <c r="G116" s="424">
        <v>1310</v>
      </c>
      <c r="H116" s="424">
        <v>3540</v>
      </c>
      <c r="I116" s="424">
        <v>10366</v>
      </c>
      <c r="J116" s="424">
        <v>7262</v>
      </c>
      <c r="K116" s="424">
        <v>3475</v>
      </c>
      <c r="L116" s="424">
        <v>5660</v>
      </c>
      <c r="M116" s="424">
        <v>5129</v>
      </c>
      <c r="N116" s="320">
        <f t="shared" si="36"/>
        <v>42952</v>
      </c>
      <c r="O116" s="423">
        <v>740</v>
      </c>
      <c r="P116" s="423">
        <v>756</v>
      </c>
      <c r="Q116" s="423">
        <v>1025</v>
      </c>
      <c r="R116" s="424">
        <v>1358</v>
      </c>
      <c r="S116" s="423">
        <v>811</v>
      </c>
      <c r="T116" s="424">
        <v>1828</v>
      </c>
      <c r="U116" s="424">
        <v>7256</v>
      </c>
      <c r="V116" s="424">
        <v>4440</v>
      </c>
      <c r="W116" s="423">
        <v>1067</v>
      </c>
      <c r="X116" s="423">
        <v>1287</v>
      </c>
      <c r="Y116" s="423">
        <v>849</v>
      </c>
      <c r="Z116" s="320">
        <f t="shared" si="37"/>
        <v>21417</v>
      </c>
      <c r="AA116" s="424">
        <f t="shared" si="35"/>
        <v>2010</v>
      </c>
      <c r="AB116" s="424">
        <f t="shared" si="35"/>
        <v>1962</v>
      </c>
      <c r="AC116" s="424">
        <f t="shared" si="35"/>
        <v>2631</v>
      </c>
      <c r="AD116" s="424">
        <f t="shared" si="35"/>
        <v>3486</v>
      </c>
      <c r="AE116" s="424">
        <f t="shared" si="35"/>
        <v>2121</v>
      </c>
      <c r="AF116" s="424">
        <f t="shared" si="35"/>
        <v>5368</v>
      </c>
      <c r="AG116" s="424">
        <f t="shared" si="35"/>
        <v>17622</v>
      </c>
      <c r="AH116" s="424">
        <f t="shared" si="35"/>
        <v>11702</v>
      </c>
      <c r="AI116" s="424">
        <f t="shared" si="35"/>
        <v>4542</v>
      </c>
      <c r="AJ116" s="424">
        <f t="shared" si="35"/>
        <v>6947</v>
      </c>
      <c r="AK116" s="90">
        <f t="shared" si="35"/>
        <v>5978</v>
      </c>
      <c r="AL116" s="320">
        <f t="shared" si="35"/>
        <v>64369</v>
      </c>
    </row>
    <row r="117" spans="1:38" s="410" customFormat="1" x14ac:dyDescent="0.25">
      <c r="A117" s="524"/>
      <c r="B117" s="74" t="s">
        <v>130</v>
      </c>
      <c r="C117" s="84">
        <v>823</v>
      </c>
      <c r="D117" s="424">
        <v>861</v>
      </c>
      <c r="E117" s="424">
        <v>1199</v>
      </c>
      <c r="F117" s="424">
        <v>1638</v>
      </c>
      <c r="G117" s="424">
        <v>941</v>
      </c>
      <c r="H117" s="424">
        <v>2271</v>
      </c>
      <c r="I117" s="424">
        <v>6284</v>
      </c>
      <c r="J117" s="424">
        <v>4849</v>
      </c>
      <c r="K117" s="424">
        <v>2260</v>
      </c>
      <c r="L117" s="424">
        <v>4032</v>
      </c>
      <c r="M117" s="424">
        <v>3330</v>
      </c>
      <c r="N117" s="320">
        <f t="shared" si="36"/>
        <v>28488</v>
      </c>
      <c r="O117" s="423">
        <v>707</v>
      </c>
      <c r="P117" s="423">
        <v>784</v>
      </c>
      <c r="Q117" s="424">
        <v>1140</v>
      </c>
      <c r="R117" s="424">
        <v>1506</v>
      </c>
      <c r="S117" s="423">
        <v>890</v>
      </c>
      <c r="T117" s="424">
        <v>1714</v>
      </c>
      <c r="U117" s="424">
        <v>6054</v>
      </c>
      <c r="V117" s="424">
        <v>3839</v>
      </c>
      <c r="W117" s="423">
        <v>805</v>
      </c>
      <c r="X117" s="423">
        <v>1009</v>
      </c>
      <c r="Y117" s="423">
        <v>669</v>
      </c>
      <c r="Z117" s="320">
        <f t="shared" si="37"/>
        <v>19117</v>
      </c>
      <c r="AA117" s="424">
        <f t="shared" si="35"/>
        <v>1530</v>
      </c>
      <c r="AB117" s="424">
        <f t="shared" si="35"/>
        <v>1645</v>
      </c>
      <c r="AC117" s="424">
        <f t="shared" si="35"/>
        <v>2339</v>
      </c>
      <c r="AD117" s="424">
        <f t="shared" si="35"/>
        <v>3144</v>
      </c>
      <c r="AE117" s="424">
        <f t="shared" si="35"/>
        <v>1831</v>
      </c>
      <c r="AF117" s="424">
        <f t="shared" si="35"/>
        <v>3985</v>
      </c>
      <c r="AG117" s="424">
        <f t="shared" si="35"/>
        <v>12338</v>
      </c>
      <c r="AH117" s="424">
        <f t="shared" si="35"/>
        <v>8688</v>
      </c>
      <c r="AI117" s="424">
        <f t="shared" si="35"/>
        <v>3065</v>
      </c>
      <c r="AJ117" s="424">
        <f t="shared" si="35"/>
        <v>5041</v>
      </c>
      <c r="AK117" s="90">
        <f t="shared" si="35"/>
        <v>3999</v>
      </c>
      <c r="AL117" s="320">
        <f t="shared" si="35"/>
        <v>47605</v>
      </c>
    </row>
    <row r="118" spans="1:38" s="410" customFormat="1" x14ac:dyDescent="0.25">
      <c r="A118" s="524"/>
      <c r="B118" s="74" t="s">
        <v>131</v>
      </c>
      <c r="C118" s="92">
        <v>445</v>
      </c>
      <c r="D118" s="423">
        <v>444</v>
      </c>
      <c r="E118" s="423">
        <v>585</v>
      </c>
      <c r="F118" s="423">
        <v>771</v>
      </c>
      <c r="G118" s="423">
        <v>433</v>
      </c>
      <c r="H118" s="424">
        <v>1150</v>
      </c>
      <c r="I118" s="424">
        <v>3694</v>
      </c>
      <c r="J118" s="424">
        <v>2636</v>
      </c>
      <c r="K118" s="424">
        <v>1229</v>
      </c>
      <c r="L118" s="424">
        <v>2144</v>
      </c>
      <c r="M118" s="424">
        <v>1709</v>
      </c>
      <c r="N118" s="320">
        <f t="shared" si="36"/>
        <v>15240</v>
      </c>
      <c r="O118" s="423">
        <v>310</v>
      </c>
      <c r="P118" s="423">
        <v>321</v>
      </c>
      <c r="Q118" s="423">
        <v>437</v>
      </c>
      <c r="R118" s="423">
        <v>542</v>
      </c>
      <c r="S118" s="423">
        <v>320</v>
      </c>
      <c r="T118" s="423">
        <v>713</v>
      </c>
      <c r="U118" s="424">
        <v>2628</v>
      </c>
      <c r="V118" s="424">
        <v>1662</v>
      </c>
      <c r="W118" s="423">
        <v>355</v>
      </c>
      <c r="X118" s="423">
        <v>430</v>
      </c>
      <c r="Y118" s="423">
        <v>278</v>
      </c>
      <c r="Z118" s="320">
        <f t="shared" si="37"/>
        <v>7996</v>
      </c>
      <c r="AA118" s="424">
        <f t="shared" si="35"/>
        <v>755</v>
      </c>
      <c r="AB118" s="424">
        <f t="shared" si="35"/>
        <v>765</v>
      </c>
      <c r="AC118" s="424">
        <f t="shared" si="35"/>
        <v>1022</v>
      </c>
      <c r="AD118" s="424">
        <f t="shared" si="35"/>
        <v>1313</v>
      </c>
      <c r="AE118" s="424">
        <f t="shared" si="35"/>
        <v>753</v>
      </c>
      <c r="AF118" s="424">
        <f t="shared" si="35"/>
        <v>1863</v>
      </c>
      <c r="AG118" s="424">
        <f t="shared" si="35"/>
        <v>6322</v>
      </c>
      <c r="AH118" s="424">
        <f t="shared" si="35"/>
        <v>4298</v>
      </c>
      <c r="AI118" s="424">
        <f t="shared" si="35"/>
        <v>1584</v>
      </c>
      <c r="AJ118" s="424">
        <f t="shared" si="35"/>
        <v>2574</v>
      </c>
      <c r="AK118" s="90">
        <f t="shared" si="35"/>
        <v>1987</v>
      </c>
      <c r="AL118" s="320">
        <f t="shared" si="35"/>
        <v>23236</v>
      </c>
    </row>
    <row r="119" spans="1:38" s="410" customFormat="1" x14ac:dyDescent="0.25">
      <c r="A119" s="524"/>
      <c r="B119" s="74" t="s">
        <v>133</v>
      </c>
      <c r="C119" s="92">
        <v>587</v>
      </c>
      <c r="D119" s="423">
        <v>616</v>
      </c>
      <c r="E119" s="423">
        <v>856</v>
      </c>
      <c r="F119" s="423">
        <v>1076</v>
      </c>
      <c r="G119" s="423">
        <v>596</v>
      </c>
      <c r="H119" s="424">
        <v>1344</v>
      </c>
      <c r="I119" s="424">
        <v>4886</v>
      </c>
      <c r="J119" s="424">
        <v>3566</v>
      </c>
      <c r="K119" s="424">
        <v>1762</v>
      </c>
      <c r="L119" s="424">
        <v>2787</v>
      </c>
      <c r="M119" s="424">
        <v>2138</v>
      </c>
      <c r="N119" s="320">
        <f t="shared" si="36"/>
        <v>20214</v>
      </c>
      <c r="O119" s="423">
        <v>216</v>
      </c>
      <c r="P119" s="423">
        <v>225</v>
      </c>
      <c r="Q119" s="423">
        <v>336</v>
      </c>
      <c r="R119" s="423">
        <v>426</v>
      </c>
      <c r="S119" s="423">
        <v>257</v>
      </c>
      <c r="T119" s="423">
        <v>481</v>
      </c>
      <c r="U119" s="424">
        <v>2173</v>
      </c>
      <c r="V119" s="424">
        <v>1258</v>
      </c>
      <c r="W119" s="423">
        <v>261</v>
      </c>
      <c r="X119" s="423">
        <v>290</v>
      </c>
      <c r="Y119" s="423">
        <v>238</v>
      </c>
      <c r="Z119" s="320">
        <f t="shared" si="37"/>
        <v>6161</v>
      </c>
      <c r="AA119" s="424">
        <f t="shared" si="35"/>
        <v>803</v>
      </c>
      <c r="AB119" s="424">
        <f t="shared" si="35"/>
        <v>841</v>
      </c>
      <c r="AC119" s="424">
        <f t="shared" si="35"/>
        <v>1192</v>
      </c>
      <c r="AD119" s="424">
        <f t="shared" si="35"/>
        <v>1502</v>
      </c>
      <c r="AE119" s="424">
        <f t="shared" si="35"/>
        <v>853</v>
      </c>
      <c r="AF119" s="424">
        <f t="shared" si="35"/>
        <v>1825</v>
      </c>
      <c r="AG119" s="424">
        <f t="shared" si="35"/>
        <v>7059</v>
      </c>
      <c r="AH119" s="424">
        <f t="shared" si="35"/>
        <v>4824</v>
      </c>
      <c r="AI119" s="424">
        <f t="shared" si="35"/>
        <v>2023</v>
      </c>
      <c r="AJ119" s="424">
        <f t="shared" si="35"/>
        <v>3077</v>
      </c>
      <c r="AK119" s="90">
        <f t="shared" si="35"/>
        <v>2376</v>
      </c>
      <c r="AL119" s="320">
        <f t="shared" si="35"/>
        <v>26375</v>
      </c>
    </row>
    <row r="120" spans="1:38" s="410" customFormat="1" x14ac:dyDescent="0.25">
      <c r="A120" s="524"/>
      <c r="B120" s="74" t="s">
        <v>132</v>
      </c>
      <c r="C120" s="92">
        <v>444</v>
      </c>
      <c r="D120" s="423">
        <v>474</v>
      </c>
      <c r="E120" s="423">
        <v>686</v>
      </c>
      <c r="F120" s="423">
        <v>928</v>
      </c>
      <c r="G120" s="423">
        <v>545</v>
      </c>
      <c r="H120" s="424">
        <v>1067</v>
      </c>
      <c r="I120" s="424">
        <v>4110</v>
      </c>
      <c r="J120" s="424">
        <v>3264</v>
      </c>
      <c r="K120" s="424">
        <v>1647</v>
      </c>
      <c r="L120" s="424">
        <v>2915</v>
      </c>
      <c r="M120" s="424">
        <v>2582</v>
      </c>
      <c r="N120" s="320">
        <f t="shared" si="36"/>
        <v>18662</v>
      </c>
      <c r="O120" s="423">
        <v>137</v>
      </c>
      <c r="P120" s="423">
        <v>149</v>
      </c>
      <c r="Q120" s="423">
        <v>167</v>
      </c>
      <c r="R120" s="423">
        <v>186</v>
      </c>
      <c r="S120" s="423">
        <v>96</v>
      </c>
      <c r="T120" s="423">
        <v>272</v>
      </c>
      <c r="U120" s="424">
        <v>1111</v>
      </c>
      <c r="V120" s="423">
        <v>647</v>
      </c>
      <c r="W120" s="423">
        <v>147</v>
      </c>
      <c r="X120" s="423">
        <v>206</v>
      </c>
      <c r="Y120" s="423">
        <v>102</v>
      </c>
      <c r="Z120" s="320">
        <f t="shared" si="37"/>
        <v>3220</v>
      </c>
      <c r="AA120" s="424">
        <f t="shared" si="35"/>
        <v>581</v>
      </c>
      <c r="AB120" s="424">
        <f t="shared" si="35"/>
        <v>623</v>
      </c>
      <c r="AC120" s="424">
        <f t="shared" si="35"/>
        <v>853</v>
      </c>
      <c r="AD120" s="424">
        <f t="shared" si="35"/>
        <v>1114</v>
      </c>
      <c r="AE120" s="424">
        <f t="shared" si="35"/>
        <v>641</v>
      </c>
      <c r="AF120" s="424">
        <f t="shared" si="35"/>
        <v>1339</v>
      </c>
      <c r="AG120" s="424">
        <f t="shared" si="35"/>
        <v>5221</v>
      </c>
      <c r="AH120" s="424">
        <f t="shared" si="35"/>
        <v>3911</v>
      </c>
      <c r="AI120" s="424">
        <f t="shared" si="35"/>
        <v>1794</v>
      </c>
      <c r="AJ120" s="424">
        <f t="shared" si="35"/>
        <v>3121</v>
      </c>
      <c r="AK120" s="90">
        <f t="shared" si="35"/>
        <v>2684</v>
      </c>
      <c r="AL120" s="320">
        <f t="shared" si="35"/>
        <v>21882</v>
      </c>
    </row>
    <row r="121" spans="1:38" s="410" customFormat="1" x14ac:dyDescent="0.25">
      <c r="A121" s="99"/>
      <c r="B121" s="425" t="s">
        <v>121</v>
      </c>
      <c r="C121" s="93">
        <f>SUM(C111:C120)</f>
        <v>7462</v>
      </c>
      <c r="D121" s="323">
        <f t="shared" ref="D121:AL121" si="38">SUM(D111:D120)</f>
        <v>7416</v>
      </c>
      <c r="E121" s="323">
        <f t="shared" si="38"/>
        <v>10088</v>
      </c>
      <c r="F121" s="323">
        <f t="shared" si="38"/>
        <v>13289</v>
      </c>
      <c r="G121" s="323">
        <f t="shared" si="38"/>
        <v>7747</v>
      </c>
      <c r="H121" s="323">
        <f t="shared" si="38"/>
        <v>21320</v>
      </c>
      <c r="I121" s="323">
        <f t="shared" si="38"/>
        <v>64512</v>
      </c>
      <c r="J121" s="323">
        <f t="shared" si="38"/>
        <v>44836</v>
      </c>
      <c r="K121" s="323">
        <f t="shared" si="38"/>
        <v>21617</v>
      </c>
      <c r="L121" s="323">
        <f t="shared" si="38"/>
        <v>37156</v>
      </c>
      <c r="M121" s="323">
        <f t="shared" si="38"/>
        <v>32441</v>
      </c>
      <c r="N121" s="321">
        <f t="shared" si="38"/>
        <v>267884</v>
      </c>
      <c r="O121" s="323">
        <f t="shared" si="38"/>
        <v>3303</v>
      </c>
      <c r="P121" s="323">
        <f t="shared" si="38"/>
        <v>3505</v>
      </c>
      <c r="Q121" s="323">
        <f t="shared" si="38"/>
        <v>4876</v>
      </c>
      <c r="R121" s="323">
        <f t="shared" si="38"/>
        <v>6394</v>
      </c>
      <c r="S121" s="323">
        <f t="shared" si="38"/>
        <v>3764</v>
      </c>
      <c r="T121" s="323">
        <f t="shared" si="38"/>
        <v>8856</v>
      </c>
      <c r="U121" s="323">
        <f t="shared" si="38"/>
        <v>35613</v>
      </c>
      <c r="V121" s="323">
        <f t="shared" si="38"/>
        <v>22006</v>
      </c>
      <c r="W121" s="323">
        <f t="shared" si="38"/>
        <v>5022</v>
      </c>
      <c r="X121" s="323">
        <f t="shared" si="38"/>
        <v>6218</v>
      </c>
      <c r="Y121" s="323">
        <f t="shared" si="38"/>
        <v>4051</v>
      </c>
      <c r="Z121" s="321">
        <f t="shared" si="38"/>
        <v>103608</v>
      </c>
      <c r="AA121" s="323">
        <f t="shared" si="38"/>
        <v>10765</v>
      </c>
      <c r="AB121" s="323">
        <f t="shared" si="38"/>
        <v>10921</v>
      </c>
      <c r="AC121" s="323">
        <f t="shared" si="38"/>
        <v>14964</v>
      </c>
      <c r="AD121" s="323">
        <f t="shared" si="38"/>
        <v>19683</v>
      </c>
      <c r="AE121" s="323">
        <f t="shared" si="38"/>
        <v>11511</v>
      </c>
      <c r="AF121" s="323">
        <f t="shared" si="38"/>
        <v>30176</v>
      </c>
      <c r="AG121" s="323">
        <f t="shared" si="38"/>
        <v>100125</v>
      </c>
      <c r="AH121" s="323">
        <f t="shared" si="38"/>
        <v>66842</v>
      </c>
      <c r="AI121" s="323">
        <f t="shared" si="38"/>
        <v>26639</v>
      </c>
      <c r="AJ121" s="323">
        <f t="shared" si="38"/>
        <v>43374</v>
      </c>
      <c r="AK121" s="211">
        <f t="shared" si="38"/>
        <v>36492</v>
      </c>
      <c r="AL121" s="321">
        <f t="shared" si="38"/>
        <v>371492</v>
      </c>
    </row>
    <row r="122" spans="1:38" s="410" customFormat="1" x14ac:dyDescent="0.25">
      <c r="A122" s="523" t="s">
        <v>393</v>
      </c>
      <c r="B122" s="74" t="s">
        <v>124</v>
      </c>
      <c r="C122" s="84">
        <v>1323</v>
      </c>
      <c r="D122" s="424">
        <v>1191</v>
      </c>
      <c r="E122" s="424">
        <v>1532</v>
      </c>
      <c r="F122" s="424">
        <v>2010</v>
      </c>
      <c r="G122" s="424">
        <v>1246</v>
      </c>
      <c r="H122" s="424">
        <v>5882</v>
      </c>
      <c r="I122" s="424">
        <v>13382</v>
      </c>
      <c r="J122" s="424">
        <v>6558</v>
      </c>
      <c r="K122" s="424">
        <v>2813</v>
      </c>
      <c r="L122" s="424">
        <v>5205</v>
      </c>
      <c r="M122" s="424">
        <v>4296</v>
      </c>
      <c r="N122" s="320">
        <f>SUM(C122:M122)</f>
        <v>45438</v>
      </c>
      <c r="O122" s="423">
        <v>627</v>
      </c>
      <c r="P122" s="423">
        <v>651</v>
      </c>
      <c r="Q122" s="423">
        <v>893</v>
      </c>
      <c r="R122" s="423">
        <v>1176</v>
      </c>
      <c r="S122" s="423">
        <v>673</v>
      </c>
      <c r="T122" s="424">
        <v>2279</v>
      </c>
      <c r="U122" s="424">
        <v>8902</v>
      </c>
      <c r="V122" s="424">
        <v>5248</v>
      </c>
      <c r="W122" s="423">
        <v>1227</v>
      </c>
      <c r="X122" s="424">
        <v>1504</v>
      </c>
      <c r="Y122" s="423">
        <v>961</v>
      </c>
      <c r="Z122" s="320">
        <f>SUM(O122:Y122)</f>
        <v>24141</v>
      </c>
      <c r="AA122" s="424">
        <f t="shared" ref="AA122:AL131" si="39">C122+O122</f>
        <v>1950</v>
      </c>
      <c r="AB122" s="424">
        <f t="shared" si="39"/>
        <v>1842</v>
      </c>
      <c r="AC122" s="424">
        <f t="shared" si="39"/>
        <v>2425</v>
      </c>
      <c r="AD122" s="424">
        <f t="shared" si="39"/>
        <v>3186</v>
      </c>
      <c r="AE122" s="424">
        <f t="shared" si="39"/>
        <v>1919</v>
      </c>
      <c r="AF122" s="424">
        <f t="shared" si="39"/>
        <v>8161</v>
      </c>
      <c r="AG122" s="424">
        <f t="shared" si="39"/>
        <v>22284</v>
      </c>
      <c r="AH122" s="424">
        <f t="shared" si="39"/>
        <v>11806</v>
      </c>
      <c r="AI122" s="424">
        <f t="shared" si="39"/>
        <v>4040</v>
      </c>
      <c r="AJ122" s="424">
        <f t="shared" si="39"/>
        <v>6709</v>
      </c>
      <c r="AK122" s="90">
        <f t="shared" si="39"/>
        <v>5257</v>
      </c>
      <c r="AL122" s="320">
        <f t="shared" si="39"/>
        <v>69579</v>
      </c>
    </row>
    <row r="123" spans="1:38" s="410" customFormat="1" x14ac:dyDescent="0.25">
      <c r="A123" s="524"/>
      <c r="B123" s="74" t="s">
        <v>125</v>
      </c>
      <c r="C123" s="92">
        <v>625</v>
      </c>
      <c r="D123" s="423">
        <v>617</v>
      </c>
      <c r="E123" s="423">
        <v>822</v>
      </c>
      <c r="F123" s="423">
        <v>980</v>
      </c>
      <c r="G123" s="423">
        <v>552</v>
      </c>
      <c r="H123" s="424">
        <v>1529</v>
      </c>
      <c r="I123" s="424">
        <v>5688</v>
      </c>
      <c r="J123" s="424">
        <v>3482</v>
      </c>
      <c r="K123" s="424">
        <v>1662</v>
      </c>
      <c r="L123" s="424">
        <v>2828</v>
      </c>
      <c r="M123" s="424">
        <v>2542</v>
      </c>
      <c r="N123" s="320">
        <f t="shared" ref="N123:N131" si="40">SUM(C123:M123)</f>
        <v>21327</v>
      </c>
      <c r="O123" s="423">
        <v>214</v>
      </c>
      <c r="P123" s="423">
        <v>234</v>
      </c>
      <c r="Q123" s="423">
        <v>311</v>
      </c>
      <c r="R123" s="423">
        <v>395</v>
      </c>
      <c r="S123" s="423">
        <v>228</v>
      </c>
      <c r="T123" s="423">
        <v>613</v>
      </c>
      <c r="U123" s="424">
        <v>2586</v>
      </c>
      <c r="V123" s="424">
        <v>1517</v>
      </c>
      <c r="W123" s="423">
        <v>353</v>
      </c>
      <c r="X123" s="423">
        <v>523</v>
      </c>
      <c r="Y123" s="423">
        <v>298</v>
      </c>
      <c r="Z123" s="320">
        <f t="shared" ref="Z123:Z131" si="41">SUM(O123:Y123)</f>
        <v>7272</v>
      </c>
      <c r="AA123" s="424">
        <f t="shared" si="39"/>
        <v>839</v>
      </c>
      <c r="AB123" s="424">
        <f t="shared" si="39"/>
        <v>851</v>
      </c>
      <c r="AC123" s="424">
        <f t="shared" si="39"/>
        <v>1133</v>
      </c>
      <c r="AD123" s="424">
        <f t="shared" si="39"/>
        <v>1375</v>
      </c>
      <c r="AE123" s="424">
        <f t="shared" si="39"/>
        <v>780</v>
      </c>
      <c r="AF123" s="424">
        <f t="shared" si="39"/>
        <v>2142</v>
      </c>
      <c r="AG123" s="424">
        <f t="shared" si="39"/>
        <v>8274</v>
      </c>
      <c r="AH123" s="424">
        <f t="shared" si="39"/>
        <v>4999</v>
      </c>
      <c r="AI123" s="424">
        <f t="shared" si="39"/>
        <v>2015</v>
      </c>
      <c r="AJ123" s="424">
        <f t="shared" si="39"/>
        <v>3351</v>
      </c>
      <c r="AK123" s="90">
        <f t="shared" si="39"/>
        <v>2840</v>
      </c>
      <c r="AL123" s="320">
        <f t="shared" si="39"/>
        <v>28599</v>
      </c>
    </row>
    <row r="124" spans="1:38" s="410" customFormat="1" x14ac:dyDescent="0.25">
      <c r="A124" s="524"/>
      <c r="B124" s="74" t="s">
        <v>126</v>
      </c>
      <c r="C124" s="92">
        <v>785</v>
      </c>
      <c r="D124" s="423">
        <v>818</v>
      </c>
      <c r="E124" s="424">
        <v>1159</v>
      </c>
      <c r="F124" s="424">
        <v>1436</v>
      </c>
      <c r="G124" s="423">
        <v>907</v>
      </c>
      <c r="H124" s="424">
        <v>1802</v>
      </c>
      <c r="I124" s="424">
        <v>6662</v>
      </c>
      <c r="J124" s="424">
        <v>5345</v>
      </c>
      <c r="K124" s="424">
        <v>2771</v>
      </c>
      <c r="L124" s="424">
        <v>5272</v>
      </c>
      <c r="M124" s="424">
        <v>5081</v>
      </c>
      <c r="N124" s="320">
        <f t="shared" si="40"/>
        <v>32038</v>
      </c>
      <c r="O124" s="423">
        <v>144</v>
      </c>
      <c r="P124" s="423">
        <v>160</v>
      </c>
      <c r="Q124" s="423">
        <v>228</v>
      </c>
      <c r="R124" s="423">
        <v>306</v>
      </c>
      <c r="S124" s="423">
        <v>180</v>
      </c>
      <c r="T124" s="423">
        <v>363</v>
      </c>
      <c r="U124" s="424">
        <v>1794</v>
      </c>
      <c r="V124" s="424">
        <v>1382</v>
      </c>
      <c r="W124" s="423">
        <v>349</v>
      </c>
      <c r="X124" s="423">
        <v>477</v>
      </c>
      <c r="Y124" s="423">
        <v>336</v>
      </c>
      <c r="Z124" s="320">
        <f t="shared" si="41"/>
        <v>5719</v>
      </c>
      <c r="AA124" s="424">
        <f t="shared" si="39"/>
        <v>929</v>
      </c>
      <c r="AB124" s="424">
        <f t="shared" si="39"/>
        <v>978</v>
      </c>
      <c r="AC124" s="424">
        <f t="shared" si="39"/>
        <v>1387</v>
      </c>
      <c r="AD124" s="424">
        <f t="shared" si="39"/>
        <v>1742</v>
      </c>
      <c r="AE124" s="424">
        <f t="shared" si="39"/>
        <v>1087</v>
      </c>
      <c r="AF124" s="424">
        <f t="shared" si="39"/>
        <v>2165</v>
      </c>
      <c r="AG124" s="424">
        <f t="shared" si="39"/>
        <v>8456</v>
      </c>
      <c r="AH124" s="424">
        <f t="shared" si="39"/>
        <v>6727</v>
      </c>
      <c r="AI124" s="424">
        <f t="shared" si="39"/>
        <v>3120</v>
      </c>
      <c r="AJ124" s="424">
        <f t="shared" si="39"/>
        <v>5749</v>
      </c>
      <c r="AK124" s="90">
        <f t="shared" si="39"/>
        <v>5417</v>
      </c>
      <c r="AL124" s="320">
        <f t="shared" si="39"/>
        <v>37757</v>
      </c>
    </row>
    <row r="125" spans="1:38" s="410" customFormat="1" x14ac:dyDescent="0.25">
      <c r="A125" s="524"/>
      <c r="B125" s="74" t="s">
        <v>127</v>
      </c>
      <c r="C125" s="92">
        <v>728</v>
      </c>
      <c r="D125" s="423">
        <v>743</v>
      </c>
      <c r="E125" s="424">
        <v>1003</v>
      </c>
      <c r="F125" s="424">
        <v>1373</v>
      </c>
      <c r="G125" s="423">
        <v>834</v>
      </c>
      <c r="H125" s="424">
        <v>1751</v>
      </c>
      <c r="I125" s="424">
        <v>5780</v>
      </c>
      <c r="J125" s="424">
        <v>4191</v>
      </c>
      <c r="K125" s="424">
        <v>1792</v>
      </c>
      <c r="L125" s="424">
        <v>3517</v>
      </c>
      <c r="M125" s="424">
        <v>2881</v>
      </c>
      <c r="N125" s="320">
        <f t="shared" si="40"/>
        <v>24593</v>
      </c>
      <c r="O125" s="423">
        <v>173</v>
      </c>
      <c r="P125" s="423">
        <v>193</v>
      </c>
      <c r="Q125" s="423">
        <v>301</v>
      </c>
      <c r="R125" s="423">
        <v>450</v>
      </c>
      <c r="S125" s="423">
        <v>304</v>
      </c>
      <c r="T125" s="423">
        <v>556</v>
      </c>
      <c r="U125" s="424">
        <v>2489</v>
      </c>
      <c r="V125" s="424">
        <v>1664</v>
      </c>
      <c r="W125" s="423">
        <v>359</v>
      </c>
      <c r="X125" s="423">
        <v>439</v>
      </c>
      <c r="Y125" s="423">
        <v>244</v>
      </c>
      <c r="Z125" s="320">
        <f t="shared" si="41"/>
        <v>7172</v>
      </c>
      <c r="AA125" s="424">
        <f t="shared" si="39"/>
        <v>901</v>
      </c>
      <c r="AB125" s="424">
        <f t="shared" si="39"/>
        <v>936</v>
      </c>
      <c r="AC125" s="424">
        <f t="shared" si="39"/>
        <v>1304</v>
      </c>
      <c r="AD125" s="424">
        <f t="shared" si="39"/>
        <v>1823</v>
      </c>
      <c r="AE125" s="424">
        <f t="shared" si="39"/>
        <v>1138</v>
      </c>
      <c r="AF125" s="424">
        <f t="shared" si="39"/>
        <v>2307</v>
      </c>
      <c r="AG125" s="424">
        <f t="shared" si="39"/>
        <v>8269</v>
      </c>
      <c r="AH125" s="424">
        <f t="shared" si="39"/>
        <v>5855</v>
      </c>
      <c r="AI125" s="424">
        <f t="shared" si="39"/>
        <v>2151</v>
      </c>
      <c r="AJ125" s="424">
        <f t="shared" si="39"/>
        <v>3956</v>
      </c>
      <c r="AK125" s="90">
        <f t="shared" si="39"/>
        <v>3125</v>
      </c>
      <c r="AL125" s="320">
        <f t="shared" si="39"/>
        <v>31765</v>
      </c>
    </row>
    <row r="126" spans="1:38" s="410" customFormat="1" x14ac:dyDescent="0.25">
      <c r="A126" s="524"/>
      <c r="B126" s="74" t="s">
        <v>128</v>
      </c>
      <c r="C126" s="92">
        <v>423</v>
      </c>
      <c r="D126" s="423">
        <v>445</v>
      </c>
      <c r="E126" s="423">
        <v>627</v>
      </c>
      <c r="F126" s="423">
        <v>839</v>
      </c>
      <c r="G126" s="423">
        <v>508</v>
      </c>
      <c r="H126" s="424">
        <v>915</v>
      </c>
      <c r="I126" s="424">
        <v>3684</v>
      </c>
      <c r="J126" s="424">
        <v>3289</v>
      </c>
      <c r="K126" s="424">
        <v>1711</v>
      </c>
      <c r="L126" s="424">
        <v>3078</v>
      </c>
      <c r="M126" s="424">
        <v>2649</v>
      </c>
      <c r="N126" s="320">
        <f t="shared" si="40"/>
        <v>18168</v>
      </c>
      <c r="O126" s="423">
        <v>46</v>
      </c>
      <c r="P126" s="423">
        <v>43</v>
      </c>
      <c r="Q126" s="423">
        <v>64</v>
      </c>
      <c r="R126" s="423">
        <v>92</v>
      </c>
      <c r="S126" s="423">
        <v>40</v>
      </c>
      <c r="T126" s="423">
        <v>124</v>
      </c>
      <c r="U126" s="423">
        <v>755</v>
      </c>
      <c r="V126" s="423">
        <v>547</v>
      </c>
      <c r="W126" s="423">
        <v>144</v>
      </c>
      <c r="X126" s="423">
        <v>197</v>
      </c>
      <c r="Y126" s="423">
        <v>130</v>
      </c>
      <c r="Z126" s="320">
        <f t="shared" si="41"/>
        <v>2182</v>
      </c>
      <c r="AA126" s="424">
        <f t="shared" si="39"/>
        <v>469</v>
      </c>
      <c r="AB126" s="424">
        <f t="shared" si="39"/>
        <v>488</v>
      </c>
      <c r="AC126" s="424">
        <f t="shared" si="39"/>
        <v>691</v>
      </c>
      <c r="AD126" s="424">
        <f t="shared" si="39"/>
        <v>931</v>
      </c>
      <c r="AE126" s="424">
        <f t="shared" si="39"/>
        <v>548</v>
      </c>
      <c r="AF126" s="424">
        <f t="shared" si="39"/>
        <v>1039</v>
      </c>
      <c r="AG126" s="424">
        <f t="shared" si="39"/>
        <v>4439</v>
      </c>
      <c r="AH126" s="424">
        <f t="shared" si="39"/>
        <v>3836</v>
      </c>
      <c r="AI126" s="424">
        <f t="shared" si="39"/>
        <v>1855</v>
      </c>
      <c r="AJ126" s="424">
        <f t="shared" si="39"/>
        <v>3275</v>
      </c>
      <c r="AK126" s="90">
        <f t="shared" si="39"/>
        <v>2779</v>
      </c>
      <c r="AL126" s="320">
        <f t="shared" si="39"/>
        <v>20350</v>
      </c>
    </row>
    <row r="127" spans="1:38" s="410" customFormat="1" x14ac:dyDescent="0.25">
      <c r="A127" s="524"/>
      <c r="B127" s="74" t="s">
        <v>129</v>
      </c>
      <c r="C127" s="84">
        <v>1270</v>
      </c>
      <c r="D127" s="424">
        <v>1207</v>
      </c>
      <c r="E127" s="424">
        <v>1577</v>
      </c>
      <c r="F127" s="424">
        <v>2123</v>
      </c>
      <c r="G127" s="424">
        <v>1306</v>
      </c>
      <c r="H127" s="424">
        <v>3514</v>
      </c>
      <c r="I127" s="424">
        <v>10338</v>
      </c>
      <c r="J127" s="424">
        <v>7154</v>
      </c>
      <c r="K127" s="424">
        <v>3299</v>
      </c>
      <c r="L127" s="424">
        <v>5792</v>
      </c>
      <c r="M127" s="424">
        <v>5074</v>
      </c>
      <c r="N127" s="320">
        <f t="shared" si="40"/>
        <v>42654</v>
      </c>
      <c r="O127" s="423">
        <v>753</v>
      </c>
      <c r="P127" s="423">
        <v>768</v>
      </c>
      <c r="Q127" s="423">
        <v>1045</v>
      </c>
      <c r="R127" s="424">
        <v>1387</v>
      </c>
      <c r="S127" s="423">
        <v>841</v>
      </c>
      <c r="T127" s="424">
        <v>1889</v>
      </c>
      <c r="U127" s="424">
        <v>7328</v>
      </c>
      <c r="V127" s="424">
        <v>4534</v>
      </c>
      <c r="W127" s="423">
        <v>1116</v>
      </c>
      <c r="X127" s="423">
        <v>1362</v>
      </c>
      <c r="Y127" s="423">
        <v>874</v>
      </c>
      <c r="Z127" s="320">
        <f t="shared" si="41"/>
        <v>21897</v>
      </c>
      <c r="AA127" s="424">
        <f t="shared" si="39"/>
        <v>2023</v>
      </c>
      <c r="AB127" s="424">
        <f t="shared" si="39"/>
        <v>1975</v>
      </c>
      <c r="AC127" s="424">
        <f t="shared" si="39"/>
        <v>2622</v>
      </c>
      <c r="AD127" s="424">
        <f t="shared" si="39"/>
        <v>3510</v>
      </c>
      <c r="AE127" s="424">
        <f t="shared" si="39"/>
        <v>2147</v>
      </c>
      <c r="AF127" s="424">
        <f t="shared" si="39"/>
        <v>5403</v>
      </c>
      <c r="AG127" s="424">
        <f t="shared" si="39"/>
        <v>17666</v>
      </c>
      <c r="AH127" s="424">
        <f t="shared" si="39"/>
        <v>11688</v>
      </c>
      <c r="AI127" s="424">
        <f t="shared" si="39"/>
        <v>4415</v>
      </c>
      <c r="AJ127" s="424">
        <f t="shared" si="39"/>
        <v>7154</v>
      </c>
      <c r="AK127" s="90">
        <f t="shared" si="39"/>
        <v>5948</v>
      </c>
      <c r="AL127" s="320">
        <f t="shared" si="39"/>
        <v>64551</v>
      </c>
    </row>
    <row r="128" spans="1:38" s="410" customFormat="1" x14ac:dyDescent="0.25">
      <c r="A128" s="524"/>
      <c r="B128" s="74" t="s">
        <v>130</v>
      </c>
      <c r="C128" s="84">
        <v>821</v>
      </c>
      <c r="D128" s="424">
        <v>858</v>
      </c>
      <c r="E128" s="424">
        <v>1180</v>
      </c>
      <c r="F128" s="424">
        <v>1591</v>
      </c>
      <c r="G128" s="424">
        <v>971</v>
      </c>
      <c r="H128" s="424">
        <v>2245</v>
      </c>
      <c r="I128" s="424">
        <v>6259</v>
      </c>
      <c r="J128" s="424">
        <v>4778</v>
      </c>
      <c r="K128" s="424">
        <v>2106</v>
      </c>
      <c r="L128" s="424">
        <v>4107</v>
      </c>
      <c r="M128" s="424">
        <v>3326</v>
      </c>
      <c r="N128" s="320">
        <f t="shared" si="40"/>
        <v>28242</v>
      </c>
      <c r="O128" s="423">
        <v>718</v>
      </c>
      <c r="P128" s="423">
        <v>795</v>
      </c>
      <c r="Q128" s="424">
        <v>1166</v>
      </c>
      <c r="R128" s="424">
        <v>1537</v>
      </c>
      <c r="S128" s="423">
        <v>901</v>
      </c>
      <c r="T128" s="424">
        <v>1783</v>
      </c>
      <c r="U128" s="424">
        <v>6118</v>
      </c>
      <c r="V128" s="424">
        <v>3915</v>
      </c>
      <c r="W128" s="423">
        <v>835</v>
      </c>
      <c r="X128" s="423">
        <v>1044</v>
      </c>
      <c r="Y128" s="423">
        <v>696</v>
      </c>
      <c r="Z128" s="320">
        <f t="shared" si="41"/>
        <v>19508</v>
      </c>
      <c r="AA128" s="424">
        <f t="shared" si="39"/>
        <v>1539</v>
      </c>
      <c r="AB128" s="424">
        <f t="shared" si="39"/>
        <v>1653</v>
      </c>
      <c r="AC128" s="424">
        <f t="shared" si="39"/>
        <v>2346</v>
      </c>
      <c r="AD128" s="424">
        <f t="shared" si="39"/>
        <v>3128</v>
      </c>
      <c r="AE128" s="424">
        <f t="shared" si="39"/>
        <v>1872</v>
      </c>
      <c r="AF128" s="424">
        <f t="shared" si="39"/>
        <v>4028</v>
      </c>
      <c r="AG128" s="424">
        <f t="shared" si="39"/>
        <v>12377</v>
      </c>
      <c r="AH128" s="424">
        <f t="shared" si="39"/>
        <v>8693</v>
      </c>
      <c r="AI128" s="424">
        <f t="shared" si="39"/>
        <v>2941</v>
      </c>
      <c r="AJ128" s="424">
        <f t="shared" si="39"/>
        <v>5151</v>
      </c>
      <c r="AK128" s="90">
        <f t="shared" si="39"/>
        <v>4022</v>
      </c>
      <c r="AL128" s="320">
        <f t="shared" si="39"/>
        <v>47750</v>
      </c>
    </row>
    <row r="129" spans="1:38" s="410" customFormat="1" x14ac:dyDescent="0.25">
      <c r="A129" s="524"/>
      <c r="B129" s="74" t="s">
        <v>131</v>
      </c>
      <c r="C129" s="92">
        <v>444</v>
      </c>
      <c r="D129" s="423">
        <v>441</v>
      </c>
      <c r="E129" s="423">
        <v>579</v>
      </c>
      <c r="F129" s="423">
        <v>759</v>
      </c>
      <c r="G129" s="423">
        <v>434</v>
      </c>
      <c r="H129" s="424">
        <v>1148</v>
      </c>
      <c r="I129" s="424">
        <v>3677</v>
      </c>
      <c r="J129" s="424">
        <v>2607</v>
      </c>
      <c r="K129" s="424">
        <v>1188</v>
      </c>
      <c r="L129" s="424">
        <v>2160</v>
      </c>
      <c r="M129" s="424">
        <v>1707</v>
      </c>
      <c r="N129" s="320">
        <f t="shared" si="40"/>
        <v>15144</v>
      </c>
      <c r="O129" s="423">
        <v>316</v>
      </c>
      <c r="P129" s="423">
        <v>327</v>
      </c>
      <c r="Q129" s="423">
        <v>446</v>
      </c>
      <c r="R129" s="423">
        <v>560</v>
      </c>
      <c r="S129" s="423">
        <v>333</v>
      </c>
      <c r="T129" s="423">
        <v>739</v>
      </c>
      <c r="U129" s="424">
        <v>2652</v>
      </c>
      <c r="V129" s="424">
        <v>1703</v>
      </c>
      <c r="W129" s="423">
        <v>366</v>
      </c>
      <c r="X129" s="423">
        <v>448</v>
      </c>
      <c r="Y129" s="423">
        <v>281</v>
      </c>
      <c r="Z129" s="320">
        <f t="shared" si="41"/>
        <v>8171</v>
      </c>
      <c r="AA129" s="424">
        <f t="shared" si="39"/>
        <v>760</v>
      </c>
      <c r="AB129" s="424">
        <f t="shared" si="39"/>
        <v>768</v>
      </c>
      <c r="AC129" s="424">
        <f t="shared" si="39"/>
        <v>1025</v>
      </c>
      <c r="AD129" s="424">
        <f t="shared" si="39"/>
        <v>1319</v>
      </c>
      <c r="AE129" s="424">
        <f t="shared" si="39"/>
        <v>767</v>
      </c>
      <c r="AF129" s="424">
        <f t="shared" si="39"/>
        <v>1887</v>
      </c>
      <c r="AG129" s="424">
        <f t="shared" si="39"/>
        <v>6329</v>
      </c>
      <c r="AH129" s="424">
        <f t="shared" si="39"/>
        <v>4310</v>
      </c>
      <c r="AI129" s="424">
        <f t="shared" si="39"/>
        <v>1554</v>
      </c>
      <c r="AJ129" s="424">
        <f t="shared" si="39"/>
        <v>2608</v>
      </c>
      <c r="AK129" s="90">
        <f t="shared" si="39"/>
        <v>1988</v>
      </c>
      <c r="AL129" s="320">
        <f t="shared" si="39"/>
        <v>23315</v>
      </c>
    </row>
    <row r="130" spans="1:38" s="410" customFormat="1" x14ac:dyDescent="0.25">
      <c r="A130" s="524"/>
      <c r="B130" s="74" t="s">
        <v>133</v>
      </c>
      <c r="C130" s="92">
        <v>587</v>
      </c>
      <c r="D130" s="423">
        <v>615</v>
      </c>
      <c r="E130" s="423">
        <v>848</v>
      </c>
      <c r="F130" s="423">
        <v>1076</v>
      </c>
      <c r="G130" s="423">
        <v>615</v>
      </c>
      <c r="H130" s="424">
        <v>1343</v>
      </c>
      <c r="I130" s="424">
        <v>4895</v>
      </c>
      <c r="J130" s="424">
        <v>3539</v>
      </c>
      <c r="K130" s="424">
        <v>1665</v>
      </c>
      <c r="L130" s="424">
        <v>2874</v>
      </c>
      <c r="M130" s="424">
        <v>2106</v>
      </c>
      <c r="N130" s="320">
        <f t="shared" si="40"/>
        <v>20163</v>
      </c>
      <c r="O130" s="423">
        <v>218</v>
      </c>
      <c r="P130" s="423">
        <v>228</v>
      </c>
      <c r="Q130" s="423">
        <v>339</v>
      </c>
      <c r="R130" s="423">
        <v>432</v>
      </c>
      <c r="S130" s="423">
        <v>263</v>
      </c>
      <c r="T130" s="423">
        <v>494</v>
      </c>
      <c r="U130" s="424">
        <v>2196</v>
      </c>
      <c r="V130" s="424">
        <v>1281</v>
      </c>
      <c r="W130" s="423">
        <v>277</v>
      </c>
      <c r="X130" s="423">
        <v>302</v>
      </c>
      <c r="Y130" s="423">
        <v>243</v>
      </c>
      <c r="Z130" s="320">
        <f t="shared" si="41"/>
        <v>6273</v>
      </c>
      <c r="AA130" s="424">
        <f t="shared" si="39"/>
        <v>805</v>
      </c>
      <c r="AB130" s="424">
        <f t="shared" si="39"/>
        <v>843</v>
      </c>
      <c r="AC130" s="424">
        <f t="shared" si="39"/>
        <v>1187</v>
      </c>
      <c r="AD130" s="424">
        <f t="shared" si="39"/>
        <v>1508</v>
      </c>
      <c r="AE130" s="424">
        <f t="shared" si="39"/>
        <v>878</v>
      </c>
      <c r="AF130" s="424">
        <f t="shared" si="39"/>
        <v>1837</v>
      </c>
      <c r="AG130" s="424">
        <f t="shared" si="39"/>
        <v>7091</v>
      </c>
      <c r="AH130" s="424">
        <f t="shared" si="39"/>
        <v>4820</v>
      </c>
      <c r="AI130" s="424">
        <f t="shared" si="39"/>
        <v>1942</v>
      </c>
      <c r="AJ130" s="424">
        <f t="shared" si="39"/>
        <v>3176</v>
      </c>
      <c r="AK130" s="90">
        <f t="shared" si="39"/>
        <v>2349</v>
      </c>
      <c r="AL130" s="320">
        <f t="shared" si="39"/>
        <v>26436</v>
      </c>
    </row>
    <row r="131" spans="1:38" s="410" customFormat="1" x14ac:dyDescent="0.25">
      <c r="A131" s="524"/>
      <c r="B131" s="74" t="s">
        <v>132</v>
      </c>
      <c r="C131" s="92">
        <v>444</v>
      </c>
      <c r="D131" s="423">
        <v>475</v>
      </c>
      <c r="E131" s="423">
        <v>674</v>
      </c>
      <c r="F131" s="423">
        <v>918</v>
      </c>
      <c r="G131" s="423">
        <v>560</v>
      </c>
      <c r="H131" s="424">
        <v>1077</v>
      </c>
      <c r="I131" s="424">
        <v>4089</v>
      </c>
      <c r="J131" s="424">
        <v>3227</v>
      </c>
      <c r="K131" s="424">
        <v>1570</v>
      </c>
      <c r="L131" s="424">
        <v>2976</v>
      </c>
      <c r="M131" s="424">
        <v>2589</v>
      </c>
      <c r="N131" s="320">
        <f t="shared" si="40"/>
        <v>18599</v>
      </c>
      <c r="O131" s="423">
        <v>138</v>
      </c>
      <c r="P131" s="423">
        <v>149</v>
      </c>
      <c r="Q131" s="423">
        <v>168</v>
      </c>
      <c r="R131" s="423">
        <v>186</v>
      </c>
      <c r="S131" s="423">
        <v>97</v>
      </c>
      <c r="T131" s="423">
        <v>273</v>
      </c>
      <c r="U131" s="424">
        <v>1117</v>
      </c>
      <c r="V131" s="423">
        <v>660</v>
      </c>
      <c r="W131" s="423">
        <v>150</v>
      </c>
      <c r="X131" s="423">
        <v>214</v>
      </c>
      <c r="Y131" s="423">
        <v>109</v>
      </c>
      <c r="Z131" s="320">
        <f t="shared" si="41"/>
        <v>3261</v>
      </c>
      <c r="AA131" s="424">
        <f t="shared" si="39"/>
        <v>582</v>
      </c>
      <c r="AB131" s="424">
        <f t="shared" si="39"/>
        <v>624</v>
      </c>
      <c r="AC131" s="424">
        <f t="shared" si="39"/>
        <v>842</v>
      </c>
      <c r="AD131" s="424">
        <f t="shared" si="39"/>
        <v>1104</v>
      </c>
      <c r="AE131" s="424">
        <f t="shared" si="39"/>
        <v>657</v>
      </c>
      <c r="AF131" s="424">
        <f t="shared" si="39"/>
        <v>1350</v>
      </c>
      <c r="AG131" s="424">
        <f t="shared" si="39"/>
        <v>5206</v>
      </c>
      <c r="AH131" s="424">
        <f t="shared" si="39"/>
        <v>3887</v>
      </c>
      <c r="AI131" s="424">
        <f t="shared" si="39"/>
        <v>1720</v>
      </c>
      <c r="AJ131" s="424">
        <f t="shared" si="39"/>
        <v>3190</v>
      </c>
      <c r="AK131" s="90">
        <f t="shared" si="39"/>
        <v>2698</v>
      </c>
      <c r="AL131" s="320">
        <f t="shared" si="39"/>
        <v>21860</v>
      </c>
    </row>
    <row r="132" spans="1:38" s="410" customFormat="1" x14ac:dyDescent="0.25">
      <c r="A132" s="99"/>
      <c r="B132" s="425" t="s">
        <v>121</v>
      </c>
      <c r="C132" s="93">
        <f>SUM(C122:C131)</f>
        <v>7450</v>
      </c>
      <c r="D132" s="323">
        <f t="shared" ref="D132:AL132" si="42">SUM(D122:D131)</f>
        <v>7410</v>
      </c>
      <c r="E132" s="323">
        <f t="shared" si="42"/>
        <v>10001</v>
      </c>
      <c r="F132" s="323">
        <f t="shared" si="42"/>
        <v>13105</v>
      </c>
      <c r="G132" s="323">
        <f t="shared" si="42"/>
        <v>7933</v>
      </c>
      <c r="H132" s="323">
        <f t="shared" si="42"/>
        <v>21206</v>
      </c>
      <c r="I132" s="323">
        <f t="shared" si="42"/>
        <v>64454</v>
      </c>
      <c r="J132" s="323">
        <f t="shared" si="42"/>
        <v>44170</v>
      </c>
      <c r="K132" s="323">
        <f t="shared" si="42"/>
        <v>20577</v>
      </c>
      <c r="L132" s="323">
        <f t="shared" si="42"/>
        <v>37809</v>
      </c>
      <c r="M132" s="323">
        <f t="shared" si="42"/>
        <v>32251</v>
      </c>
      <c r="N132" s="321">
        <f t="shared" si="42"/>
        <v>266366</v>
      </c>
      <c r="O132" s="323">
        <f t="shared" si="42"/>
        <v>3347</v>
      </c>
      <c r="P132" s="323">
        <f t="shared" si="42"/>
        <v>3548</v>
      </c>
      <c r="Q132" s="323">
        <f t="shared" si="42"/>
        <v>4961</v>
      </c>
      <c r="R132" s="323">
        <f t="shared" si="42"/>
        <v>6521</v>
      </c>
      <c r="S132" s="323">
        <f t="shared" si="42"/>
        <v>3860</v>
      </c>
      <c r="T132" s="323">
        <f t="shared" si="42"/>
        <v>9113</v>
      </c>
      <c r="U132" s="323">
        <f t="shared" si="42"/>
        <v>35937</v>
      </c>
      <c r="V132" s="323">
        <f t="shared" si="42"/>
        <v>22451</v>
      </c>
      <c r="W132" s="323">
        <f t="shared" si="42"/>
        <v>5176</v>
      </c>
      <c r="X132" s="323">
        <f t="shared" si="42"/>
        <v>6510</v>
      </c>
      <c r="Y132" s="323">
        <f t="shared" si="42"/>
        <v>4172</v>
      </c>
      <c r="Z132" s="321">
        <f t="shared" si="42"/>
        <v>105596</v>
      </c>
      <c r="AA132" s="323">
        <f t="shared" si="42"/>
        <v>10797</v>
      </c>
      <c r="AB132" s="323">
        <f t="shared" si="42"/>
        <v>10958</v>
      </c>
      <c r="AC132" s="323">
        <f t="shared" si="42"/>
        <v>14962</v>
      </c>
      <c r="AD132" s="323">
        <f t="shared" si="42"/>
        <v>19626</v>
      </c>
      <c r="AE132" s="323">
        <f t="shared" si="42"/>
        <v>11793</v>
      </c>
      <c r="AF132" s="323">
        <f t="shared" si="42"/>
        <v>30319</v>
      </c>
      <c r="AG132" s="323">
        <f t="shared" si="42"/>
        <v>100391</v>
      </c>
      <c r="AH132" s="323">
        <f t="shared" si="42"/>
        <v>66621</v>
      </c>
      <c r="AI132" s="323">
        <f t="shared" si="42"/>
        <v>25753</v>
      </c>
      <c r="AJ132" s="323">
        <f t="shared" si="42"/>
        <v>44319</v>
      </c>
      <c r="AK132" s="211">
        <f t="shared" si="42"/>
        <v>36423</v>
      </c>
      <c r="AL132" s="321">
        <f t="shared" si="42"/>
        <v>371962</v>
      </c>
    </row>
  </sheetData>
  <mergeCells count="52">
    <mergeCell ref="A111:A120"/>
    <mergeCell ref="A122:A131"/>
    <mergeCell ref="A56:A65"/>
    <mergeCell ref="A67:A76"/>
    <mergeCell ref="A78:A87"/>
    <mergeCell ref="A89:A98"/>
    <mergeCell ref="A100:A109"/>
    <mergeCell ref="AD10:AD11"/>
    <mergeCell ref="AE10:AE11"/>
    <mergeCell ref="X10:X11"/>
    <mergeCell ref="Y10:Y11"/>
    <mergeCell ref="Z10:Z11"/>
    <mergeCell ref="AA10:AA11"/>
    <mergeCell ref="AB10:AB11"/>
    <mergeCell ref="T10:T11"/>
    <mergeCell ref="U10:U11"/>
    <mergeCell ref="V10:V11"/>
    <mergeCell ref="W10:W11"/>
    <mergeCell ref="AC10:AC11"/>
    <mergeCell ref="AL10:AL11"/>
    <mergeCell ref="AF10:AF11"/>
    <mergeCell ref="AG10:AG11"/>
    <mergeCell ref="AH10:AH11"/>
    <mergeCell ref="AI10:AI11"/>
    <mergeCell ref="AJ10:AJ11"/>
    <mergeCell ref="AK10:AK11"/>
    <mergeCell ref="AA9:AK9"/>
    <mergeCell ref="O9:Y9"/>
    <mergeCell ref="K10:K11"/>
    <mergeCell ref="L10:L11"/>
    <mergeCell ref="M10:M11"/>
    <mergeCell ref="N10:N11"/>
    <mergeCell ref="O10:O11"/>
    <mergeCell ref="P10:P11"/>
    <mergeCell ref="C9:M9"/>
    <mergeCell ref="F10:F11"/>
    <mergeCell ref="G10:G11"/>
    <mergeCell ref="H10:H11"/>
    <mergeCell ref="I10:I11"/>
    <mergeCell ref="J10:J11"/>
    <mergeCell ref="Q10:Q11"/>
    <mergeCell ref="S10:S11"/>
    <mergeCell ref="R10:R11"/>
    <mergeCell ref="C10:C11"/>
    <mergeCell ref="D10:D11"/>
    <mergeCell ref="E10:E11"/>
    <mergeCell ref="A45:A54"/>
    <mergeCell ref="B9:B11"/>
    <mergeCell ref="A9:A11"/>
    <mergeCell ref="A12:A21"/>
    <mergeCell ref="A23:A32"/>
    <mergeCell ref="A34:A4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H78"/>
  <sheetViews>
    <sheetView topLeftCell="A50" workbookViewId="0">
      <selection activeCell="B73" sqref="B73"/>
    </sheetView>
  </sheetViews>
  <sheetFormatPr baseColWidth="10" defaultRowHeight="15" x14ac:dyDescent="0.25"/>
  <cols>
    <col min="1" max="1" width="15.5703125" customWidth="1"/>
    <col min="2" max="2" width="30.5703125" customWidth="1"/>
    <col min="3" max="5" width="12.5703125" customWidth="1"/>
  </cols>
  <sheetData>
    <row r="1" spans="1:8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</row>
    <row r="3" spans="1:8" ht="15.75" x14ac:dyDescent="0.25">
      <c r="A3" s="2" t="s">
        <v>374</v>
      </c>
      <c r="B3" s="2"/>
      <c r="D3" s="198"/>
      <c r="E3" s="198"/>
      <c r="F3" s="198"/>
      <c r="G3" s="198"/>
    </row>
    <row r="4" spans="1:8" ht="15.75" x14ac:dyDescent="0.25">
      <c r="A4" s="2"/>
      <c r="B4" s="2"/>
      <c r="D4" s="198"/>
      <c r="E4" s="198"/>
      <c r="F4" s="198"/>
      <c r="G4" s="198"/>
    </row>
    <row r="5" spans="1:8" ht="15.75" x14ac:dyDescent="0.25">
      <c r="A5" s="2" t="s">
        <v>399</v>
      </c>
      <c r="B5" s="2"/>
      <c r="D5" s="198"/>
      <c r="E5" s="198"/>
      <c r="F5" s="198"/>
      <c r="G5" s="198"/>
    </row>
    <row r="6" spans="1:8" s="66" customFormat="1" ht="15.75" x14ac:dyDescent="0.25">
      <c r="A6" s="2"/>
      <c r="B6" s="2"/>
      <c r="D6" s="198"/>
      <c r="E6" s="198"/>
      <c r="F6" s="198"/>
      <c r="G6" s="198"/>
    </row>
    <row r="7" spans="1:8" x14ac:dyDescent="0.25">
      <c r="A7" s="495" t="s">
        <v>123</v>
      </c>
      <c r="B7" s="495" t="s">
        <v>122</v>
      </c>
      <c r="C7" s="528" t="s">
        <v>213</v>
      </c>
      <c r="D7" s="527" t="s">
        <v>267</v>
      </c>
      <c r="E7" s="529" t="s">
        <v>214</v>
      </c>
    </row>
    <row r="8" spans="1:8" ht="30" customHeight="1" x14ac:dyDescent="0.25">
      <c r="A8" s="495"/>
      <c r="B8" s="495"/>
      <c r="C8" s="528"/>
      <c r="D8" s="527"/>
      <c r="E8" s="530"/>
    </row>
    <row r="9" spans="1:8" x14ac:dyDescent="0.25">
      <c r="A9" s="438" t="s">
        <v>124</v>
      </c>
      <c r="B9" s="30" t="s">
        <v>52</v>
      </c>
      <c r="C9" s="105">
        <v>6242</v>
      </c>
      <c r="D9" s="176">
        <v>3751</v>
      </c>
      <c r="E9" s="89">
        <f>C9/D9</f>
        <v>1.6640895761130365</v>
      </c>
    </row>
    <row r="10" spans="1:8" x14ac:dyDescent="0.25">
      <c r="A10" s="438"/>
      <c r="B10" s="30" t="s">
        <v>53</v>
      </c>
      <c r="C10" s="107">
        <v>17279</v>
      </c>
      <c r="D10" s="175">
        <v>9910</v>
      </c>
      <c r="E10" s="89">
        <f t="shared" ref="E10:E73" si="0">C10/D10</f>
        <v>1.7435923309788093</v>
      </c>
    </row>
    <row r="11" spans="1:8" x14ac:dyDescent="0.25">
      <c r="A11" s="438"/>
      <c r="B11" s="30" t="s">
        <v>54</v>
      </c>
      <c r="C11" s="107">
        <v>15763</v>
      </c>
      <c r="D11" s="175">
        <v>8439</v>
      </c>
      <c r="E11" s="89">
        <f t="shared" si="0"/>
        <v>1.8678753406801754</v>
      </c>
    </row>
    <row r="12" spans="1:8" x14ac:dyDescent="0.25">
      <c r="A12" s="438"/>
      <c r="B12" s="30" t="s">
        <v>55</v>
      </c>
      <c r="C12" s="107">
        <v>10384</v>
      </c>
      <c r="D12" s="175">
        <v>5802</v>
      </c>
      <c r="E12" s="89">
        <f t="shared" si="0"/>
        <v>1.7897276801103068</v>
      </c>
    </row>
    <row r="13" spans="1:8" x14ac:dyDescent="0.25">
      <c r="A13" s="438"/>
      <c r="B13" s="30" t="s">
        <v>56</v>
      </c>
      <c r="C13" s="107">
        <v>12063</v>
      </c>
      <c r="D13" s="175">
        <v>6824</v>
      </c>
      <c r="E13" s="89">
        <f t="shared" si="0"/>
        <v>1.7677315357561547</v>
      </c>
    </row>
    <row r="14" spans="1:8" x14ac:dyDescent="0.25">
      <c r="A14" s="438"/>
      <c r="B14" s="30" t="s">
        <v>57</v>
      </c>
      <c r="C14" s="107">
        <v>6592</v>
      </c>
      <c r="D14" s="175">
        <v>3628</v>
      </c>
      <c r="E14" s="89">
        <f t="shared" si="0"/>
        <v>1.8169790518191842</v>
      </c>
    </row>
    <row r="15" spans="1:8" x14ac:dyDescent="0.25">
      <c r="A15" s="438" t="s">
        <v>125</v>
      </c>
      <c r="B15" s="30" t="s">
        <v>58</v>
      </c>
      <c r="C15" s="107">
        <v>4139</v>
      </c>
      <c r="D15" s="175">
        <v>2219</v>
      </c>
      <c r="E15" s="89">
        <f t="shared" si="0"/>
        <v>1.865254619197837</v>
      </c>
    </row>
    <row r="16" spans="1:8" x14ac:dyDescent="0.25">
      <c r="A16" s="438"/>
      <c r="B16" s="30" t="s">
        <v>59</v>
      </c>
      <c r="C16" s="107">
        <v>4245</v>
      </c>
      <c r="D16" s="175">
        <v>2069</v>
      </c>
      <c r="E16" s="89">
        <f t="shared" si="0"/>
        <v>2.0517158047365878</v>
      </c>
    </row>
    <row r="17" spans="1:5" x14ac:dyDescent="0.25">
      <c r="A17" s="438"/>
      <c r="B17" s="30" t="s">
        <v>60</v>
      </c>
      <c r="C17" s="107">
        <v>5740</v>
      </c>
      <c r="D17" s="175">
        <v>2875</v>
      </c>
      <c r="E17" s="89">
        <f t="shared" si="0"/>
        <v>1.9965217391304348</v>
      </c>
    </row>
    <row r="18" spans="1:5" x14ac:dyDescent="0.25">
      <c r="A18" s="438"/>
      <c r="B18" s="30" t="s">
        <v>61</v>
      </c>
      <c r="C18" s="107">
        <v>4700</v>
      </c>
      <c r="D18" s="175">
        <v>2562</v>
      </c>
      <c r="E18" s="89">
        <f t="shared" si="0"/>
        <v>1.834504293520687</v>
      </c>
    </row>
    <row r="19" spans="1:5" x14ac:dyDescent="0.25">
      <c r="A19" s="438"/>
      <c r="B19" s="30" t="s">
        <v>62</v>
      </c>
      <c r="C19" s="107">
        <v>5602</v>
      </c>
      <c r="D19" s="175">
        <v>3041</v>
      </c>
      <c r="E19" s="89">
        <f t="shared" si="0"/>
        <v>1.8421571851364682</v>
      </c>
    </row>
    <row r="20" spans="1:5" x14ac:dyDescent="0.25">
      <c r="A20" s="438"/>
      <c r="B20" s="30" t="s">
        <v>63</v>
      </c>
      <c r="C20" s="107">
        <v>3752</v>
      </c>
      <c r="D20" s="175">
        <v>2021</v>
      </c>
      <c r="E20" s="89">
        <f t="shared" si="0"/>
        <v>1.8565066798614547</v>
      </c>
    </row>
    <row r="21" spans="1:5" x14ac:dyDescent="0.25">
      <c r="A21" s="438"/>
      <c r="B21" s="30" t="s">
        <v>64</v>
      </c>
      <c r="C21" s="112">
        <v>49</v>
      </c>
      <c r="D21" s="174">
        <v>35</v>
      </c>
      <c r="E21" s="89">
        <f t="shared" si="0"/>
        <v>1.4</v>
      </c>
    </row>
    <row r="22" spans="1:5" x14ac:dyDescent="0.25">
      <c r="A22" s="439" t="s">
        <v>126</v>
      </c>
      <c r="B22" s="30" t="s">
        <v>65</v>
      </c>
      <c r="C22" s="107">
        <v>10080</v>
      </c>
      <c r="D22" s="175">
        <v>5248</v>
      </c>
      <c r="E22" s="89">
        <f t="shared" si="0"/>
        <v>1.9207317073170731</v>
      </c>
    </row>
    <row r="23" spans="1:5" x14ac:dyDescent="0.25">
      <c r="A23" s="439"/>
      <c r="B23" s="30" t="s">
        <v>66</v>
      </c>
      <c r="C23" s="107">
        <v>6559</v>
      </c>
      <c r="D23" s="175">
        <v>3190</v>
      </c>
      <c r="E23" s="89">
        <f t="shared" si="0"/>
        <v>2.0561128526645769</v>
      </c>
    </row>
    <row r="24" spans="1:5" x14ac:dyDescent="0.25">
      <c r="A24" s="439"/>
      <c r="B24" s="30" t="s">
        <v>67</v>
      </c>
      <c r="C24" s="107">
        <v>4729</v>
      </c>
      <c r="D24" s="175">
        <v>2408</v>
      </c>
      <c r="E24" s="89">
        <f t="shared" si="0"/>
        <v>1.9638704318936877</v>
      </c>
    </row>
    <row r="25" spans="1:5" x14ac:dyDescent="0.25">
      <c r="A25" s="439"/>
      <c r="B25" s="30" t="s">
        <v>68</v>
      </c>
      <c r="C25" s="107">
        <v>6953</v>
      </c>
      <c r="D25" s="175">
        <v>3475</v>
      </c>
      <c r="E25" s="89">
        <f t="shared" si="0"/>
        <v>2.0008633093525181</v>
      </c>
    </row>
    <row r="26" spans="1:5" x14ac:dyDescent="0.25">
      <c r="A26" s="439"/>
      <c r="B26" s="30" t="s">
        <v>69</v>
      </c>
      <c r="C26" s="107">
        <v>3010</v>
      </c>
      <c r="D26" s="175">
        <v>1469</v>
      </c>
      <c r="E26" s="89">
        <f t="shared" si="0"/>
        <v>2.0490129339686862</v>
      </c>
    </row>
    <row r="27" spans="1:5" x14ac:dyDescent="0.25">
      <c r="A27" s="439"/>
      <c r="B27" s="30" t="s">
        <v>70</v>
      </c>
      <c r="C27" s="107">
        <v>4439</v>
      </c>
      <c r="D27" s="175">
        <v>2239</v>
      </c>
      <c r="E27" s="89">
        <f t="shared" si="0"/>
        <v>1.982581509602501</v>
      </c>
    </row>
    <row r="28" spans="1:5" x14ac:dyDescent="0.25">
      <c r="A28" s="439"/>
      <c r="B28" s="30" t="s">
        <v>71</v>
      </c>
      <c r="C28" s="107">
        <v>2182</v>
      </c>
      <c r="D28" s="175">
        <v>1030</v>
      </c>
      <c r="E28" s="89">
        <f t="shared" si="0"/>
        <v>2.1184466019417476</v>
      </c>
    </row>
    <row r="29" spans="1:5" x14ac:dyDescent="0.25">
      <c r="A29" s="438" t="s">
        <v>127</v>
      </c>
      <c r="B29" s="30" t="s">
        <v>72</v>
      </c>
      <c r="C29" s="107">
        <v>9629</v>
      </c>
      <c r="D29" s="175">
        <v>4922</v>
      </c>
      <c r="E29" s="89">
        <f t="shared" si="0"/>
        <v>1.956318569687119</v>
      </c>
    </row>
    <row r="30" spans="1:5" x14ac:dyDescent="0.25">
      <c r="A30" s="438"/>
      <c r="B30" s="30" t="s">
        <v>73</v>
      </c>
      <c r="C30" s="107">
        <v>3657</v>
      </c>
      <c r="D30" s="175">
        <v>1741</v>
      </c>
      <c r="E30" s="89">
        <f t="shared" si="0"/>
        <v>2.1005169442848937</v>
      </c>
    </row>
    <row r="31" spans="1:5" x14ac:dyDescent="0.25">
      <c r="A31" s="438"/>
      <c r="B31" s="30" t="s">
        <v>74</v>
      </c>
      <c r="C31" s="107">
        <v>3949</v>
      </c>
      <c r="D31" s="175">
        <v>1908</v>
      </c>
      <c r="E31" s="89">
        <f t="shared" si="0"/>
        <v>2.0697064989517822</v>
      </c>
    </row>
    <row r="32" spans="1:5" x14ac:dyDescent="0.25">
      <c r="A32" s="438"/>
      <c r="B32" s="30" t="s">
        <v>75</v>
      </c>
      <c r="C32" s="107">
        <v>2789</v>
      </c>
      <c r="D32" s="175">
        <v>1326</v>
      </c>
      <c r="E32" s="89">
        <f t="shared" si="0"/>
        <v>2.103318250377074</v>
      </c>
    </row>
    <row r="33" spans="1:5" x14ac:dyDescent="0.25">
      <c r="A33" s="438"/>
      <c r="B33" s="30" t="s">
        <v>76</v>
      </c>
      <c r="C33" s="107">
        <v>1016</v>
      </c>
      <c r="D33" s="174">
        <v>485</v>
      </c>
      <c r="E33" s="89">
        <f t="shared" si="0"/>
        <v>2.0948453608247424</v>
      </c>
    </row>
    <row r="34" spans="1:5" x14ac:dyDescent="0.25">
      <c r="A34" s="438"/>
      <c r="B34" s="30" t="s">
        <v>77</v>
      </c>
      <c r="C34" s="112">
        <v>192</v>
      </c>
      <c r="D34" s="174">
        <v>100</v>
      </c>
      <c r="E34" s="89">
        <f t="shared" si="0"/>
        <v>1.92</v>
      </c>
    </row>
    <row r="35" spans="1:5" x14ac:dyDescent="0.25">
      <c r="A35" s="438"/>
      <c r="B35" s="30" t="s">
        <v>78</v>
      </c>
      <c r="C35" s="107">
        <v>4116</v>
      </c>
      <c r="D35" s="175">
        <v>1904</v>
      </c>
      <c r="E35" s="89">
        <f t="shared" si="0"/>
        <v>2.1617647058823528</v>
      </c>
    </row>
    <row r="36" spans="1:5" x14ac:dyDescent="0.25">
      <c r="A36" s="438"/>
      <c r="B36" s="30" t="s">
        <v>79</v>
      </c>
      <c r="C36" s="107">
        <v>5612</v>
      </c>
      <c r="D36" s="175">
        <v>2399</v>
      </c>
      <c r="E36" s="89">
        <f t="shared" si="0"/>
        <v>2.339308045018758</v>
      </c>
    </row>
    <row r="37" spans="1:5" x14ac:dyDescent="0.25">
      <c r="A37" s="438"/>
      <c r="B37" s="30" t="s">
        <v>80</v>
      </c>
      <c r="C37" s="112">
        <v>565</v>
      </c>
      <c r="D37" s="174">
        <v>262</v>
      </c>
      <c r="E37" s="89">
        <f t="shared" si="0"/>
        <v>2.1564885496183206</v>
      </c>
    </row>
    <row r="38" spans="1:5" x14ac:dyDescent="0.25">
      <c r="A38" s="438" t="s">
        <v>128</v>
      </c>
      <c r="B38" s="30" t="s">
        <v>81</v>
      </c>
      <c r="C38" s="107">
        <v>6657</v>
      </c>
      <c r="D38" s="175">
        <v>3398</v>
      </c>
      <c r="E38" s="89">
        <f t="shared" si="0"/>
        <v>1.9590935844614479</v>
      </c>
    </row>
    <row r="39" spans="1:5" x14ac:dyDescent="0.25">
      <c r="A39" s="438"/>
      <c r="B39" s="30" t="s">
        <v>82</v>
      </c>
      <c r="C39" s="107">
        <v>1793</v>
      </c>
      <c r="D39" s="174">
        <v>900</v>
      </c>
      <c r="E39" s="89">
        <f t="shared" si="0"/>
        <v>1.9922222222222221</v>
      </c>
    </row>
    <row r="40" spans="1:5" x14ac:dyDescent="0.25">
      <c r="A40" s="438"/>
      <c r="B40" s="30" t="s">
        <v>83</v>
      </c>
      <c r="C40" s="107">
        <v>3870</v>
      </c>
      <c r="D40" s="175">
        <v>2049</v>
      </c>
      <c r="E40" s="89">
        <f t="shared" si="0"/>
        <v>1.8887262079062959</v>
      </c>
    </row>
    <row r="41" spans="1:5" x14ac:dyDescent="0.25">
      <c r="A41" s="438"/>
      <c r="B41" s="30" t="s">
        <v>84</v>
      </c>
      <c r="C41" s="107">
        <v>3960</v>
      </c>
      <c r="D41" s="175">
        <v>1796</v>
      </c>
      <c r="E41" s="89">
        <f t="shared" si="0"/>
        <v>2.2048997772828507</v>
      </c>
    </row>
    <row r="42" spans="1:5" x14ac:dyDescent="0.25">
      <c r="A42" s="438"/>
      <c r="B42" s="30" t="s">
        <v>85</v>
      </c>
      <c r="C42" s="107">
        <v>2087</v>
      </c>
      <c r="D42" s="175">
        <v>1076</v>
      </c>
      <c r="E42" s="89">
        <f t="shared" si="0"/>
        <v>1.9395910780669146</v>
      </c>
    </row>
    <row r="43" spans="1:5" x14ac:dyDescent="0.25">
      <c r="A43" s="438"/>
      <c r="B43" s="30" t="s">
        <v>86</v>
      </c>
      <c r="C43" s="107">
        <v>2066</v>
      </c>
      <c r="D43" s="175">
        <v>1072</v>
      </c>
      <c r="E43" s="89">
        <f t="shared" si="0"/>
        <v>1.9272388059701493</v>
      </c>
    </row>
    <row r="44" spans="1:5" x14ac:dyDescent="0.25">
      <c r="A44" s="438"/>
      <c r="B44" s="30" t="s">
        <v>87</v>
      </c>
      <c r="C44" s="112">
        <v>488</v>
      </c>
      <c r="D44" s="174">
        <v>235</v>
      </c>
      <c r="E44" s="89">
        <f t="shared" si="0"/>
        <v>2.076595744680851</v>
      </c>
    </row>
    <row r="45" spans="1:5" x14ac:dyDescent="0.25">
      <c r="A45" s="438" t="s">
        <v>129</v>
      </c>
      <c r="B45" s="30" t="s">
        <v>88</v>
      </c>
      <c r="C45" s="107">
        <v>5377</v>
      </c>
      <c r="D45" s="175">
        <v>2709</v>
      </c>
      <c r="E45" s="89">
        <f t="shared" si="0"/>
        <v>1.9848652639350315</v>
      </c>
    </row>
    <row r="46" spans="1:5" x14ac:dyDescent="0.25">
      <c r="A46" s="438"/>
      <c r="B46" s="30" t="s">
        <v>89</v>
      </c>
      <c r="C46" s="107">
        <v>8519</v>
      </c>
      <c r="D46" s="175">
        <v>4257</v>
      </c>
      <c r="E46" s="89">
        <f t="shared" si="0"/>
        <v>2.0011745360582571</v>
      </c>
    </row>
    <row r="47" spans="1:5" x14ac:dyDescent="0.25">
      <c r="A47" s="438"/>
      <c r="B47" s="30" t="s">
        <v>90</v>
      </c>
      <c r="C47" s="107">
        <v>4617</v>
      </c>
      <c r="D47" s="175">
        <v>2556</v>
      </c>
      <c r="E47" s="89">
        <f t="shared" si="0"/>
        <v>1.806338028169014</v>
      </c>
    </row>
    <row r="48" spans="1:5" x14ac:dyDescent="0.25">
      <c r="A48" s="438"/>
      <c r="B48" s="30" t="s">
        <v>91</v>
      </c>
      <c r="C48" s="107">
        <v>2954</v>
      </c>
      <c r="D48" s="175">
        <v>1519</v>
      </c>
      <c r="E48" s="89">
        <f t="shared" si="0"/>
        <v>1.9447004608294931</v>
      </c>
    </row>
    <row r="49" spans="1:5" x14ac:dyDescent="0.25">
      <c r="A49" s="438"/>
      <c r="B49" s="30" t="s">
        <v>92</v>
      </c>
      <c r="C49" s="107">
        <v>10188</v>
      </c>
      <c r="D49" s="175">
        <v>5377</v>
      </c>
      <c r="E49" s="89">
        <f t="shared" si="0"/>
        <v>1.8947368421052631</v>
      </c>
    </row>
    <row r="50" spans="1:5" x14ac:dyDescent="0.25">
      <c r="A50" s="438"/>
      <c r="B50" s="30" t="s">
        <v>93</v>
      </c>
      <c r="C50" s="107">
        <v>10844</v>
      </c>
      <c r="D50" s="175">
        <v>5423</v>
      </c>
      <c r="E50" s="89">
        <f t="shared" si="0"/>
        <v>1.9996312004425594</v>
      </c>
    </row>
    <row r="51" spans="1:5" x14ac:dyDescent="0.25">
      <c r="A51" s="438"/>
      <c r="B51" s="30" t="s">
        <v>94</v>
      </c>
      <c r="C51" s="107">
        <v>3914</v>
      </c>
      <c r="D51" s="175">
        <v>1935</v>
      </c>
      <c r="E51" s="89">
        <f t="shared" si="0"/>
        <v>2.0227390180878553</v>
      </c>
    </row>
    <row r="52" spans="1:5" x14ac:dyDescent="0.25">
      <c r="A52" s="438"/>
      <c r="B52" s="30" t="s">
        <v>95</v>
      </c>
      <c r="C52" s="107">
        <v>8987</v>
      </c>
      <c r="D52" s="175">
        <v>4763</v>
      </c>
      <c r="E52" s="89">
        <f t="shared" si="0"/>
        <v>1.8868360277136258</v>
      </c>
    </row>
    <row r="53" spans="1:5" x14ac:dyDescent="0.25">
      <c r="A53" s="438"/>
      <c r="B53" s="30" t="s">
        <v>96</v>
      </c>
      <c r="C53" s="107">
        <v>2594</v>
      </c>
      <c r="D53" s="175">
        <v>1467</v>
      </c>
      <c r="E53" s="89">
        <f t="shared" si="0"/>
        <v>1.7682344921608726</v>
      </c>
    </row>
    <row r="54" spans="1:5" x14ac:dyDescent="0.25">
      <c r="A54" s="438"/>
      <c r="B54" s="30" t="s">
        <v>97</v>
      </c>
      <c r="C54" s="107">
        <v>4643</v>
      </c>
      <c r="D54" s="175">
        <v>2236</v>
      </c>
      <c r="E54" s="89">
        <f t="shared" si="0"/>
        <v>2.0764758497316635</v>
      </c>
    </row>
    <row r="55" spans="1:5" x14ac:dyDescent="0.25">
      <c r="A55" s="438" t="s">
        <v>130</v>
      </c>
      <c r="B55" s="30" t="s">
        <v>98</v>
      </c>
      <c r="C55" s="107">
        <v>16350</v>
      </c>
      <c r="D55" s="175">
        <v>7746</v>
      </c>
      <c r="E55" s="89">
        <f t="shared" si="0"/>
        <v>2.1107668474051122</v>
      </c>
    </row>
    <row r="56" spans="1:5" x14ac:dyDescent="0.25">
      <c r="A56" s="438"/>
      <c r="B56" s="30" t="s">
        <v>99</v>
      </c>
      <c r="C56" s="107">
        <v>10442</v>
      </c>
      <c r="D56" s="175">
        <v>5119</v>
      </c>
      <c r="E56" s="89">
        <f t="shared" si="0"/>
        <v>2.0398515335026373</v>
      </c>
    </row>
    <row r="57" spans="1:5" x14ac:dyDescent="0.25">
      <c r="A57" s="438"/>
      <c r="B57" s="30" t="s">
        <v>100</v>
      </c>
      <c r="C57" s="107">
        <v>6319</v>
      </c>
      <c r="D57" s="175">
        <v>2944</v>
      </c>
      <c r="E57" s="89">
        <f t="shared" si="0"/>
        <v>2.1463994565217392</v>
      </c>
    </row>
    <row r="58" spans="1:5" x14ac:dyDescent="0.25">
      <c r="A58" s="438"/>
      <c r="B58" s="30" t="s">
        <v>101</v>
      </c>
      <c r="C58" s="107">
        <v>5351</v>
      </c>
      <c r="D58" s="175">
        <v>2550</v>
      </c>
      <c r="E58" s="89">
        <f t="shared" si="0"/>
        <v>2.0984313725490198</v>
      </c>
    </row>
    <row r="59" spans="1:5" x14ac:dyDescent="0.25">
      <c r="A59" s="438"/>
      <c r="B59" s="30" t="s">
        <v>102</v>
      </c>
      <c r="C59" s="107">
        <v>7866</v>
      </c>
      <c r="D59" s="175">
        <v>3804</v>
      </c>
      <c r="E59" s="89">
        <f t="shared" si="0"/>
        <v>2.0678233438485805</v>
      </c>
    </row>
    <row r="60" spans="1:5" x14ac:dyDescent="0.25">
      <c r="A60" s="438" t="s">
        <v>131</v>
      </c>
      <c r="B60" s="30" t="s">
        <v>103</v>
      </c>
      <c r="C60" s="107">
        <v>13417</v>
      </c>
      <c r="D60" s="175">
        <v>6798</v>
      </c>
      <c r="E60" s="89">
        <f t="shared" si="0"/>
        <v>1.9736687260959105</v>
      </c>
    </row>
    <row r="61" spans="1:5" x14ac:dyDescent="0.25">
      <c r="A61" s="438"/>
      <c r="B61" s="30" t="s">
        <v>104</v>
      </c>
      <c r="C61" s="107">
        <v>7720</v>
      </c>
      <c r="D61" s="175">
        <v>4147</v>
      </c>
      <c r="E61" s="89">
        <f t="shared" si="0"/>
        <v>1.861586689172896</v>
      </c>
    </row>
    <row r="62" spans="1:5" x14ac:dyDescent="0.25">
      <c r="A62" s="438"/>
      <c r="B62" s="30" t="s">
        <v>105</v>
      </c>
      <c r="C62" s="107">
        <v>1322</v>
      </c>
      <c r="D62" s="174">
        <v>572</v>
      </c>
      <c r="E62" s="89">
        <f t="shared" si="0"/>
        <v>2.3111888111888113</v>
      </c>
    </row>
    <row r="63" spans="1:5" x14ac:dyDescent="0.25">
      <c r="A63" s="439" t="s">
        <v>133</v>
      </c>
      <c r="B63" s="30" t="s">
        <v>106</v>
      </c>
      <c r="C63" s="107">
        <v>4595</v>
      </c>
      <c r="D63" s="175">
        <v>2435</v>
      </c>
      <c r="E63" s="89">
        <f t="shared" si="0"/>
        <v>1.8870636550308009</v>
      </c>
    </row>
    <row r="64" spans="1:5" x14ac:dyDescent="0.25">
      <c r="A64" s="439"/>
      <c r="B64" s="30" t="s">
        <v>107</v>
      </c>
      <c r="C64" s="107">
        <v>3968</v>
      </c>
      <c r="D64" s="175">
        <v>1845</v>
      </c>
      <c r="E64" s="89">
        <f t="shared" si="0"/>
        <v>2.1506775067750676</v>
      </c>
    </row>
    <row r="65" spans="1:5" x14ac:dyDescent="0.25">
      <c r="A65" s="439"/>
      <c r="B65" s="30" t="s">
        <v>108</v>
      </c>
      <c r="C65" s="107">
        <v>1972</v>
      </c>
      <c r="D65" s="174">
        <v>957</v>
      </c>
      <c r="E65" s="89">
        <f t="shared" si="0"/>
        <v>2.0606060606060606</v>
      </c>
    </row>
    <row r="66" spans="1:5" x14ac:dyDescent="0.25">
      <c r="A66" s="439"/>
      <c r="B66" s="30" t="s">
        <v>109</v>
      </c>
      <c r="C66" s="107">
        <v>3504</v>
      </c>
      <c r="D66" s="175">
        <v>1476</v>
      </c>
      <c r="E66" s="89">
        <f t="shared" si="0"/>
        <v>2.3739837398373984</v>
      </c>
    </row>
    <row r="67" spans="1:5" x14ac:dyDescent="0.25">
      <c r="A67" s="439"/>
      <c r="B67" s="30" t="s">
        <v>110</v>
      </c>
      <c r="C67" s="107">
        <v>1805</v>
      </c>
      <c r="D67" s="174">
        <v>902</v>
      </c>
      <c r="E67" s="89">
        <f t="shared" si="0"/>
        <v>2.0011086474501107</v>
      </c>
    </row>
    <row r="68" spans="1:5" x14ac:dyDescent="0.25">
      <c r="A68" s="439"/>
      <c r="B68" s="30" t="s">
        <v>111</v>
      </c>
      <c r="C68" s="107">
        <v>2361</v>
      </c>
      <c r="D68" s="175">
        <v>1156</v>
      </c>
      <c r="E68" s="89">
        <f t="shared" si="0"/>
        <v>2.0423875432525951</v>
      </c>
    </row>
    <row r="69" spans="1:5" x14ac:dyDescent="0.25">
      <c r="A69" s="439"/>
      <c r="B69" s="30" t="s">
        <v>112</v>
      </c>
      <c r="C69" s="107">
        <v>2389</v>
      </c>
      <c r="D69" s="175">
        <v>1124</v>
      </c>
      <c r="E69" s="89">
        <f t="shared" si="0"/>
        <v>2.1254448398576513</v>
      </c>
    </row>
    <row r="70" spans="1:5" x14ac:dyDescent="0.25">
      <c r="A70" s="439"/>
      <c r="B70" s="30" t="s">
        <v>113</v>
      </c>
      <c r="C70" s="107">
        <v>2901</v>
      </c>
      <c r="D70" s="175">
        <v>1403</v>
      </c>
      <c r="E70" s="89">
        <f t="shared" si="0"/>
        <v>2.0677120456165361</v>
      </c>
    </row>
    <row r="71" spans="1:5" x14ac:dyDescent="0.25">
      <c r="A71" s="439"/>
      <c r="B71" s="30" t="s">
        <v>114</v>
      </c>
      <c r="C71" s="107">
        <v>2113</v>
      </c>
      <c r="D71" s="175">
        <v>1043</v>
      </c>
      <c r="E71" s="89">
        <f t="shared" si="0"/>
        <v>2.0258868648130393</v>
      </c>
    </row>
    <row r="72" spans="1:5" x14ac:dyDescent="0.25">
      <c r="A72" s="438" t="s">
        <v>132</v>
      </c>
      <c r="B72" s="30" t="s">
        <v>115</v>
      </c>
      <c r="C72" s="107">
        <v>7648</v>
      </c>
      <c r="D72" s="175">
        <v>4106</v>
      </c>
      <c r="E72" s="89">
        <f t="shared" si="0"/>
        <v>1.8626400389673647</v>
      </c>
    </row>
    <row r="73" spans="1:5" x14ac:dyDescent="0.25">
      <c r="A73" s="438"/>
      <c r="B73" s="30" t="s">
        <v>116</v>
      </c>
      <c r="C73" s="107">
        <v>2820</v>
      </c>
      <c r="D73" s="175">
        <v>1428</v>
      </c>
      <c r="E73" s="89">
        <f t="shared" si="0"/>
        <v>1.9747899159663866</v>
      </c>
    </row>
    <row r="74" spans="1:5" x14ac:dyDescent="0.25">
      <c r="A74" s="438"/>
      <c r="B74" s="30" t="s">
        <v>117</v>
      </c>
      <c r="C74" s="107">
        <v>2396</v>
      </c>
      <c r="D74" s="174">
        <v>968</v>
      </c>
      <c r="E74" s="89">
        <f t="shared" ref="E74:E78" si="1">C74/D74</f>
        <v>2.4752066115702478</v>
      </c>
    </row>
    <row r="75" spans="1:5" x14ac:dyDescent="0.25">
      <c r="A75" s="438"/>
      <c r="B75" s="30" t="s">
        <v>118</v>
      </c>
      <c r="C75" s="107">
        <v>3268</v>
      </c>
      <c r="D75" s="175">
        <v>1610</v>
      </c>
      <c r="E75" s="89">
        <f t="shared" si="1"/>
        <v>2.0298136645962734</v>
      </c>
    </row>
    <row r="76" spans="1:5" x14ac:dyDescent="0.25">
      <c r="A76" s="438"/>
      <c r="B76" s="30" t="s">
        <v>119</v>
      </c>
      <c r="C76" s="107">
        <v>4986</v>
      </c>
      <c r="D76" s="175">
        <v>2442</v>
      </c>
      <c r="E76" s="89">
        <f t="shared" si="1"/>
        <v>2.0417690417690419</v>
      </c>
    </row>
    <row r="77" spans="1:5" x14ac:dyDescent="0.25">
      <c r="A77" s="438"/>
      <c r="B77" s="30" t="s">
        <v>120</v>
      </c>
      <c r="C77" s="112">
        <v>860</v>
      </c>
      <c r="D77" s="174">
        <v>354</v>
      </c>
      <c r="E77" s="89">
        <f t="shared" si="1"/>
        <v>2.4293785310734464</v>
      </c>
    </row>
    <row r="78" spans="1:5" x14ac:dyDescent="0.25">
      <c r="B78" s="132" t="s">
        <v>121</v>
      </c>
      <c r="C78" s="108">
        <f>SUM(C9:C77)</f>
        <v>365958</v>
      </c>
      <c r="D78" s="106">
        <f>SUM(D9:D77)</f>
        <v>186979</v>
      </c>
      <c r="E78" s="81">
        <f t="shared" si="1"/>
        <v>1.9572144465421251</v>
      </c>
    </row>
  </sheetData>
  <mergeCells count="15">
    <mergeCell ref="D7:D8"/>
    <mergeCell ref="C7:C8"/>
    <mergeCell ref="B7:B8"/>
    <mergeCell ref="A7:A8"/>
    <mergeCell ref="E7:E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:AP79"/>
  <sheetViews>
    <sheetView topLeftCell="A6" zoomScale="60" zoomScaleNormal="60" workbookViewId="0">
      <selection activeCell="H69" sqref="H69"/>
    </sheetView>
  </sheetViews>
  <sheetFormatPr baseColWidth="10" defaultRowHeight="15" x14ac:dyDescent="0.25"/>
  <cols>
    <col min="1" max="1" width="15.5703125" customWidth="1"/>
    <col min="2" max="2" width="30.5703125" customWidth="1"/>
    <col min="3" max="3" width="15" customWidth="1"/>
    <col min="4" max="4" width="14.5703125" customWidth="1"/>
    <col min="5" max="6" width="15" customWidth="1"/>
    <col min="7" max="7" width="13.5703125" customWidth="1"/>
    <col min="8" max="8" width="19.42578125" customWidth="1"/>
    <col min="9" max="9" width="22" customWidth="1"/>
    <col min="10" max="10" width="23" customWidth="1"/>
    <col min="11" max="11" width="22.5703125" customWidth="1"/>
    <col min="12" max="12" width="21.5703125" customWidth="1"/>
    <col min="13" max="13" width="18" customWidth="1"/>
    <col min="14" max="14" width="16.5703125" customWidth="1"/>
    <col min="15" max="15" width="18.28515625" customWidth="1"/>
  </cols>
  <sheetData>
    <row r="1" spans="1:42" s="198" customFormat="1" ht="27" customHeight="1" x14ac:dyDescent="0.4">
      <c r="A1" s="197"/>
      <c r="B1" s="201" t="s">
        <v>134</v>
      </c>
      <c r="C1" s="200"/>
      <c r="D1" s="199"/>
      <c r="E1" s="197"/>
      <c r="F1" s="197"/>
      <c r="G1" s="197"/>
      <c r="H1" s="197"/>
      <c r="I1" s="202"/>
      <c r="J1" s="202"/>
      <c r="K1" s="202"/>
      <c r="L1" s="202"/>
      <c r="M1" s="202"/>
      <c r="N1" s="202"/>
      <c r="O1" s="202"/>
      <c r="P1" s="202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</row>
    <row r="2" spans="1:42" ht="15.75" customHeight="1" x14ac:dyDescent="0.25"/>
    <row r="3" spans="1:42" ht="15.75" customHeight="1" x14ac:dyDescent="0.25">
      <c r="A3" s="2" t="s">
        <v>268</v>
      </c>
      <c r="B3" s="2"/>
    </row>
    <row r="4" spans="1:42" ht="15.75" customHeight="1" x14ac:dyDescent="0.25">
      <c r="A4" s="2"/>
      <c r="B4" s="2"/>
    </row>
    <row r="5" spans="1:42" ht="15.75" customHeight="1" x14ac:dyDescent="0.25">
      <c r="A5" s="2" t="s">
        <v>400</v>
      </c>
      <c r="B5" s="2"/>
    </row>
    <row r="6" spans="1:42" s="104" customFormat="1" ht="15.75" customHeight="1" x14ac:dyDescent="0.25">
      <c r="A6" s="2"/>
      <c r="B6" s="2"/>
    </row>
    <row r="7" spans="1:42" ht="15" customHeight="1" x14ac:dyDescent="0.25">
      <c r="A7" s="495" t="s">
        <v>123</v>
      </c>
      <c r="B7" s="494" t="s">
        <v>122</v>
      </c>
      <c r="C7" s="531" t="s">
        <v>215</v>
      </c>
      <c r="D7" s="531" t="s">
        <v>270</v>
      </c>
      <c r="E7" s="531" t="s">
        <v>217</v>
      </c>
      <c r="F7" s="531" t="s">
        <v>218</v>
      </c>
      <c r="G7" s="531" t="s">
        <v>219</v>
      </c>
      <c r="H7" s="531" t="s">
        <v>220</v>
      </c>
      <c r="I7" s="531" t="s">
        <v>221</v>
      </c>
      <c r="J7" s="531" t="s">
        <v>222</v>
      </c>
      <c r="K7" s="532" t="s">
        <v>223</v>
      </c>
      <c r="L7" s="531" t="s">
        <v>224</v>
      </c>
      <c r="M7" s="531" t="s">
        <v>225</v>
      </c>
      <c r="N7" s="531" t="s">
        <v>226</v>
      </c>
      <c r="O7" s="531" t="s">
        <v>269</v>
      </c>
      <c r="P7" s="531" t="s">
        <v>6</v>
      </c>
    </row>
    <row r="8" spans="1:42" ht="143.25" customHeight="1" x14ac:dyDescent="0.25">
      <c r="A8" s="495"/>
      <c r="B8" s="494"/>
      <c r="C8" s="531"/>
      <c r="D8" s="531"/>
      <c r="E8" s="531"/>
      <c r="F8" s="531"/>
      <c r="G8" s="531"/>
      <c r="H8" s="531"/>
      <c r="I8" s="531"/>
      <c r="J8" s="531"/>
      <c r="K8" s="533"/>
      <c r="L8" s="531"/>
      <c r="M8" s="531"/>
      <c r="N8" s="531"/>
      <c r="O8" s="531"/>
      <c r="P8" s="531"/>
    </row>
    <row r="9" spans="1:42" x14ac:dyDescent="0.25">
      <c r="A9" s="438" t="s">
        <v>124</v>
      </c>
      <c r="B9" s="30" t="s">
        <v>52</v>
      </c>
      <c r="C9" s="217">
        <v>198</v>
      </c>
      <c r="D9" s="215">
        <v>2432</v>
      </c>
      <c r="E9" s="218">
        <v>673</v>
      </c>
      <c r="F9" s="218">
        <v>385</v>
      </c>
      <c r="G9" s="218">
        <v>818</v>
      </c>
      <c r="H9" s="218">
        <v>225</v>
      </c>
      <c r="I9" s="218">
        <v>334</v>
      </c>
      <c r="J9" s="218">
        <v>16</v>
      </c>
      <c r="K9" s="218">
        <v>148</v>
      </c>
      <c r="L9" s="218">
        <v>21</v>
      </c>
      <c r="M9" s="218">
        <v>377</v>
      </c>
      <c r="N9" s="218">
        <v>180</v>
      </c>
      <c r="O9" s="218">
        <v>435</v>
      </c>
      <c r="P9" s="111">
        <f>SUM(C9:O9)</f>
        <v>6242</v>
      </c>
    </row>
    <row r="10" spans="1:42" x14ac:dyDescent="0.25">
      <c r="A10" s="438"/>
      <c r="B10" s="30" t="s">
        <v>53</v>
      </c>
      <c r="C10" s="217">
        <v>188</v>
      </c>
      <c r="D10" s="215">
        <v>6053</v>
      </c>
      <c r="E10" s="215">
        <v>1837</v>
      </c>
      <c r="F10" s="215">
        <v>1187</v>
      </c>
      <c r="G10" s="215">
        <v>2658</v>
      </c>
      <c r="H10" s="215">
        <v>987</v>
      </c>
      <c r="I10" s="218">
        <v>969</v>
      </c>
      <c r="J10" s="218">
        <v>34</v>
      </c>
      <c r="K10" s="218">
        <v>786</v>
      </c>
      <c r="L10" s="218">
        <v>76</v>
      </c>
      <c r="M10" s="215">
        <v>1157</v>
      </c>
      <c r="N10" s="218">
        <v>391</v>
      </c>
      <c r="O10" s="215">
        <v>956</v>
      </c>
      <c r="P10" s="111">
        <f t="shared" ref="P10:P73" si="0">SUM(C10:O10)</f>
        <v>17279</v>
      </c>
    </row>
    <row r="11" spans="1:42" x14ac:dyDescent="0.25">
      <c r="A11" s="438"/>
      <c r="B11" s="30" t="s">
        <v>54</v>
      </c>
      <c r="C11" s="217">
        <v>264</v>
      </c>
      <c r="D11" s="215">
        <v>4637</v>
      </c>
      <c r="E11" s="215">
        <v>2075</v>
      </c>
      <c r="F11" s="215">
        <v>1180</v>
      </c>
      <c r="G11" s="215">
        <v>2845</v>
      </c>
      <c r="H11" s="215">
        <v>1049</v>
      </c>
      <c r="I11" s="218">
        <v>656</v>
      </c>
      <c r="J11" s="218">
        <v>38</v>
      </c>
      <c r="K11" s="218">
        <v>559</v>
      </c>
      <c r="L11" s="218">
        <v>124</v>
      </c>
      <c r="M11" s="215">
        <v>1017</v>
      </c>
      <c r="N11" s="218">
        <v>277</v>
      </c>
      <c r="O11" s="215">
        <v>1042</v>
      </c>
      <c r="P11" s="111">
        <f t="shared" si="0"/>
        <v>15763</v>
      </c>
    </row>
    <row r="12" spans="1:42" x14ac:dyDescent="0.25">
      <c r="A12" s="438"/>
      <c r="B12" s="30" t="s">
        <v>55</v>
      </c>
      <c r="C12" s="217">
        <v>91</v>
      </c>
      <c r="D12" s="215">
        <v>3364</v>
      </c>
      <c r="E12" s="215">
        <v>1361</v>
      </c>
      <c r="F12" s="218">
        <v>722</v>
      </c>
      <c r="G12" s="215">
        <v>1812</v>
      </c>
      <c r="H12" s="218">
        <v>653</v>
      </c>
      <c r="I12" s="218">
        <v>578</v>
      </c>
      <c r="J12" s="218">
        <v>13</v>
      </c>
      <c r="K12" s="218">
        <v>395</v>
      </c>
      <c r="L12" s="218">
        <v>52</v>
      </c>
      <c r="M12" s="218">
        <v>551</v>
      </c>
      <c r="N12" s="218">
        <v>214</v>
      </c>
      <c r="O12" s="218">
        <v>578</v>
      </c>
      <c r="P12" s="111">
        <f t="shared" si="0"/>
        <v>10384</v>
      </c>
    </row>
    <row r="13" spans="1:42" x14ac:dyDescent="0.25">
      <c r="A13" s="438"/>
      <c r="B13" s="30" t="s">
        <v>56</v>
      </c>
      <c r="C13" s="217">
        <v>186</v>
      </c>
      <c r="D13" s="215">
        <v>3606</v>
      </c>
      <c r="E13" s="215">
        <v>2364</v>
      </c>
      <c r="F13" s="218">
        <v>908</v>
      </c>
      <c r="G13" s="215">
        <v>2006</v>
      </c>
      <c r="H13" s="218">
        <v>519</v>
      </c>
      <c r="I13" s="215">
        <v>1174</v>
      </c>
      <c r="J13" s="218">
        <v>19</v>
      </c>
      <c r="K13" s="218">
        <v>198</v>
      </c>
      <c r="L13" s="218">
        <v>26</v>
      </c>
      <c r="M13" s="218">
        <v>366</v>
      </c>
      <c r="N13" s="218">
        <v>122</v>
      </c>
      <c r="O13" s="218">
        <v>569</v>
      </c>
      <c r="P13" s="111">
        <f t="shared" si="0"/>
        <v>12063</v>
      </c>
    </row>
    <row r="14" spans="1:42" x14ac:dyDescent="0.25">
      <c r="A14" s="438"/>
      <c r="B14" s="30" t="s">
        <v>57</v>
      </c>
      <c r="C14" s="217">
        <v>135</v>
      </c>
      <c r="D14" s="215">
        <v>2031</v>
      </c>
      <c r="E14" s="215">
        <v>928</v>
      </c>
      <c r="F14" s="218">
        <v>532</v>
      </c>
      <c r="G14" s="215">
        <v>1224</v>
      </c>
      <c r="H14" s="218">
        <v>251</v>
      </c>
      <c r="I14" s="218">
        <v>370</v>
      </c>
      <c r="J14" s="218">
        <v>9</v>
      </c>
      <c r="K14" s="218">
        <v>206</v>
      </c>
      <c r="L14" s="218">
        <v>36</v>
      </c>
      <c r="M14" s="218">
        <v>358</v>
      </c>
      <c r="N14" s="218">
        <v>118</v>
      </c>
      <c r="O14" s="218">
        <v>394</v>
      </c>
      <c r="P14" s="111">
        <f t="shared" si="0"/>
        <v>6592</v>
      </c>
    </row>
    <row r="15" spans="1:42" x14ac:dyDescent="0.25">
      <c r="A15" s="438" t="s">
        <v>125</v>
      </c>
      <c r="B15" s="30" t="s">
        <v>58</v>
      </c>
      <c r="C15" s="217">
        <v>134</v>
      </c>
      <c r="D15" s="215">
        <v>1191</v>
      </c>
      <c r="E15" s="218">
        <v>730</v>
      </c>
      <c r="F15" s="218">
        <v>287</v>
      </c>
      <c r="G15" s="218">
        <v>780</v>
      </c>
      <c r="H15" s="218">
        <v>181</v>
      </c>
      <c r="I15" s="218">
        <v>162</v>
      </c>
      <c r="J15" s="218">
        <v>13</v>
      </c>
      <c r="K15" s="218">
        <v>124</v>
      </c>
      <c r="L15" s="218"/>
      <c r="M15" s="218">
        <v>226</v>
      </c>
      <c r="N15" s="218">
        <v>86</v>
      </c>
      <c r="O15" s="218">
        <v>225</v>
      </c>
      <c r="P15" s="111">
        <f t="shared" si="0"/>
        <v>4139</v>
      </c>
    </row>
    <row r="16" spans="1:42" x14ac:dyDescent="0.25">
      <c r="A16" s="438"/>
      <c r="B16" s="30" t="s">
        <v>59</v>
      </c>
      <c r="C16" s="217">
        <v>20</v>
      </c>
      <c r="D16" s="218">
        <v>851</v>
      </c>
      <c r="E16" s="215">
        <v>999</v>
      </c>
      <c r="F16" s="218">
        <v>531</v>
      </c>
      <c r="G16" s="215">
        <v>1034</v>
      </c>
      <c r="H16" s="218">
        <v>238</v>
      </c>
      <c r="I16" s="218">
        <v>78</v>
      </c>
      <c r="J16" s="218">
        <v>3</v>
      </c>
      <c r="K16" s="218">
        <v>55</v>
      </c>
      <c r="L16" s="218">
        <v>15</v>
      </c>
      <c r="M16" s="218">
        <v>189</v>
      </c>
      <c r="N16" s="218">
        <v>31</v>
      </c>
      <c r="O16" s="218">
        <v>201</v>
      </c>
      <c r="P16" s="111">
        <f t="shared" si="0"/>
        <v>4245</v>
      </c>
    </row>
    <row r="17" spans="1:16" x14ac:dyDescent="0.25">
      <c r="A17" s="438"/>
      <c r="B17" s="30" t="s">
        <v>60</v>
      </c>
      <c r="C17" s="217">
        <v>134</v>
      </c>
      <c r="D17" s="215">
        <v>1420</v>
      </c>
      <c r="E17" s="215">
        <v>1013</v>
      </c>
      <c r="F17" s="218">
        <v>541</v>
      </c>
      <c r="G17" s="215">
        <v>1028</v>
      </c>
      <c r="H17" s="218">
        <v>387</v>
      </c>
      <c r="I17" s="218">
        <v>172</v>
      </c>
      <c r="J17" s="218"/>
      <c r="K17" s="218">
        <v>222</v>
      </c>
      <c r="L17" s="218">
        <v>45</v>
      </c>
      <c r="M17" s="218">
        <v>341</v>
      </c>
      <c r="N17" s="218">
        <v>124</v>
      </c>
      <c r="O17" s="218">
        <v>313</v>
      </c>
      <c r="P17" s="111">
        <f t="shared" si="0"/>
        <v>5740</v>
      </c>
    </row>
    <row r="18" spans="1:16" x14ac:dyDescent="0.25">
      <c r="A18" s="438"/>
      <c r="B18" s="30" t="s">
        <v>61</v>
      </c>
      <c r="C18" s="217">
        <v>42</v>
      </c>
      <c r="D18" s="215">
        <v>1316</v>
      </c>
      <c r="E18" s="218">
        <v>981</v>
      </c>
      <c r="F18" s="218">
        <v>396</v>
      </c>
      <c r="G18" s="218">
        <v>941</v>
      </c>
      <c r="H18" s="218">
        <v>193</v>
      </c>
      <c r="I18" s="218">
        <v>248</v>
      </c>
      <c r="J18" s="218">
        <v>17</v>
      </c>
      <c r="K18" s="218">
        <v>173</v>
      </c>
      <c r="L18" s="218">
        <v>30</v>
      </c>
      <c r="M18" s="218">
        <v>138</v>
      </c>
      <c r="N18" s="218">
        <v>33</v>
      </c>
      <c r="O18" s="218">
        <v>192</v>
      </c>
      <c r="P18" s="111">
        <f t="shared" si="0"/>
        <v>4700</v>
      </c>
    </row>
    <row r="19" spans="1:16" x14ac:dyDescent="0.25">
      <c r="A19" s="438"/>
      <c r="B19" s="30" t="s">
        <v>62</v>
      </c>
      <c r="C19" s="217">
        <v>107</v>
      </c>
      <c r="D19" s="215">
        <v>1754</v>
      </c>
      <c r="E19" s="218">
        <v>665</v>
      </c>
      <c r="F19" s="218">
        <v>418</v>
      </c>
      <c r="G19" s="218">
        <v>921</v>
      </c>
      <c r="H19" s="218">
        <v>312</v>
      </c>
      <c r="I19" s="218">
        <v>284</v>
      </c>
      <c r="J19" s="218">
        <v>14</v>
      </c>
      <c r="K19" s="218">
        <v>206</v>
      </c>
      <c r="L19" s="218">
        <v>70</v>
      </c>
      <c r="M19" s="218">
        <v>375</v>
      </c>
      <c r="N19" s="218">
        <v>139</v>
      </c>
      <c r="O19" s="218">
        <v>337</v>
      </c>
      <c r="P19" s="111">
        <f t="shared" si="0"/>
        <v>5602</v>
      </c>
    </row>
    <row r="20" spans="1:16" x14ac:dyDescent="0.25">
      <c r="A20" s="438"/>
      <c r="B20" s="30" t="s">
        <v>63</v>
      </c>
      <c r="C20" s="217">
        <v>9</v>
      </c>
      <c r="D20" s="218">
        <v>971</v>
      </c>
      <c r="E20" s="218">
        <v>864</v>
      </c>
      <c r="F20" s="218">
        <v>307</v>
      </c>
      <c r="G20" s="218">
        <v>750</v>
      </c>
      <c r="H20" s="218">
        <v>168</v>
      </c>
      <c r="I20" s="218">
        <v>168</v>
      </c>
      <c r="J20" s="218">
        <v>3</v>
      </c>
      <c r="K20" s="218">
        <v>82</v>
      </c>
      <c r="L20" s="218">
        <v>9</v>
      </c>
      <c r="M20" s="218">
        <v>201</v>
      </c>
      <c r="N20" s="218">
        <v>48</v>
      </c>
      <c r="O20" s="218">
        <v>172</v>
      </c>
      <c r="P20" s="111">
        <f t="shared" si="0"/>
        <v>3752</v>
      </c>
    </row>
    <row r="21" spans="1:16" x14ac:dyDescent="0.25">
      <c r="A21" s="438"/>
      <c r="B21" s="30" t="s">
        <v>64</v>
      </c>
      <c r="C21" s="217"/>
      <c r="D21" s="218">
        <v>26</v>
      </c>
      <c r="E21" s="218">
        <v>12</v>
      </c>
      <c r="F21" s="218"/>
      <c r="G21" s="218">
        <v>3</v>
      </c>
      <c r="H21" s="218">
        <v>4</v>
      </c>
      <c r="I21" s="218"/>
      <c r="J21" s="218"/>
      <c r="K21" s="218">
        <v>4</v>
      </c>
      <c r="L21" s="218"/>
      <c r="M21" s="218"/>
      <c r="N21" s="218"/>
      <c r="O21" s="218"/>
      <c r="P21" s="111">
        <f t="shared" si="0"/>
        <v>49</v>
      </c>
    </row>
    <row r="22" spans="1:16" x14ac:dyDescent="0.25">
      <c r="A22" s="439" t="s">
        <v>126</v>
      </c>
      <c r="B22" s="30" t="s">
        <v>65</v>
      </c>
      <c r="C22" s="217">
        <v>264</v>
      </c>
      <c r="D22" s="215">
        <v>2563</v>
      </c>
      <c r="E22" s="215">
        <v>2075</v>
      </c>
      <c r="F22" s="215">
        <v>933</v>
      </c>
      <c r="G22" s="215">
        <v>1880</v>
      </c>
      <c r="H22" s="218">
        <v>465</v>
      </c>
      <c r="I22" s="218">
        <v>358</v>
      </c>
      <c r="J22" s="218">
        <v>9</v>
      </c>
      <c r="K22" s="218">
        <v>317</v>
      </c>
      <c r="L22" s="218">
        <v>33</v>
      </c>
      <c r="M22" s="218">
        <v>451</v>
      </c>
      <c r="N22" s="218">
        <v>145</v>
      </c>
      <c r="O22" s="218">
        <v>587</v>
      </c>
      <c r="P22" s="111">
        <f t="shared" si="0"/>
        <v>10080</v>
      </c>
    </row>
    <row r="23" spans="1:16" x14ac:dyDescent="0.25">
      <c r="A23" s="439"/>
      <c r="B23" s="30" t="s">
        <v>66</v>
      </c>
      <c r="C23" s="217">
        <v>30</v>
      </c>
      <c r="D23" s="215">
        <v>1330</v>
      </c>
      <c r="E23" s="215">
        <v>1534</v>
      </c>
      <c r="F23" s="218">
        <v>656</v>
      </c>
      <c r="G23" s="215">
        <v>1250</v>
      </c>
      <c r="H23" s="218">
        <v>545</v>
      </c>
      <c r="I23" s="218">
        <v>168</v>
      </c>
      <c r="J23" s="218">
        <v>14</v>
      </c>
      <c r="K23" s="218">
        <v>149</v>
      </c>
      <c r="L23" s="218">
        <v>70</v>
      </c>
      <c r="M23" s="218">
        <v>273</v>
      </c>
      <c r="N23" s="218">
        <v>157</v>
      </c>
      <c r="O23" s="218">
        <v>383</v>
      </c>
      <c r="P23" s="111">
        <f t="shared" si="0"/>
        <v>6559</v>
      </c>
    </row>
    <row r="24" spans="1:16" x14ac:dyDescent="0.25">
      <c r="A24" s="439"/>
      <c r="B24" s="30" t="s">
        <v>67</v>
      </c>
      <c r="C24" s="217">
        <v>32</v>
      </c>
      <c r="D24" s="218">
        <v>947</v>
      </c>
      <c r="E24" s="215">
        <v>1508</v>
      </c>
      <c r="F24" s="218">
        <v>545</v>
      </c>
      <c r="G24" s="218">
        <v>898</v>
      </c>
      <c r="H24" s="218">
        <v>161</v>
      </c>
      <c r="I24" s="218">
        <v>158</v>
      </c>
      <c r="J24" s="218">
        <v>3</v>
      </c>
      <c r="K24" s="218">
        <v>90</v>
      </c>
      <c r="L24" s="218">
        <v>17</v>
      </c>
      <c r="M24" s="218">
        <v>138</v>
      </c>
      <c r="N24" s="218">
        <v>39</v>
      </c>
      <c r="O24" s="218">
        <v>193</v>
      </c>
      <c r="P24" s="111">
        <f t="shared" si="0"/>
        <v>4729</v>
      </c>
    </row>
    <row r="25" spans="1:16" x14ac:dyDescent="0.25">
      <c r="A25" s="439"/>
      <c r="B25" s="30" t="s">
        <v>68</v>
      </c>
      <c r="C25" s="217">
        <v>137</v>
      </c>
      <c r="D25" s="215">
        <v>1500</v>
      </c>
      <c r="E25" s="215">
        <v>1689</v>
      </c>
      <c r="F25" s="218">
        <v>620</v>
      </c>
      <c r="G25" s="215">
        <v>1391</v>
      </c>
      <c r="H25" s="218">
        <v>379</v>
      </c>
      <c r="I25" s="218">
        <v>188</v>
      </c>
      <c r="J25" s="218">
        <v>19</v>
      </c>
      <c r="K25" s="218">
        <v>193</v>
      </c>
      <c r="L25" s="218">
        <v>23</v>
      </c>
      <c r="M25" s="218">
        <v>383</v>
      </c>
      <c r="N25" s="218">
        <v>93</v>
      </c>
      <c r="O25" s="218">
        <v>338</v>
      </c>
      <c r="P25" s="111">
        <f t="shared" si="0"/>
        <v>6953</v>
      </c>
    </row>
    <row r="26" spans="1:16" x14ac:dyDescent="0.25">
      <c r="A26" s="439"/>
      <c r="B26" s="30" t="s">
        <v>69</v>
      </c>
      <c r="C26" s="217">
        <v>3</v>
      </c>
      <c r="D26" s="218">
        <v>525</v>
      </c>
      <c r="E26" s="218">
        <v>865</v>
      </c>
      <c r="F26" s="218">
        <v>403</v>
      </c>
      <c r="G26" s="218">
        <v>670</v>
      </c>
      <c r="H26" s="218">
        <v>166</v>
      </c>
      <c r="I26" s="218">
        <v>94</v>
      </c>
      <c r="J26" s="218"/>
      <c r="K26" s="218">
        <v>53</v>
      </c>
      <c r="L26" s="218">
        <v>4</v>
      </c>
      <c r="M26" s="218">
        <v>84</v>
      </c>
      <c r="N26" s="218">
        <v>10</v>
      </c>
      <c r="O26" s="218">
        <v>133</v>
      </c>
      <c r="P26" s="111">
        <f t="shared" si="0"/>
        <v>3010</v>
      </c>
    </row>
    <row r="27" spans="1:16" x14ac:dyDescent="0.25">
      <c r="A27" s="439"/>
      <c r="B27" s="30" t="s">
        <v>70</v>
      </c>
      <c r="C27" s="217">
        <v>58</v>
      </c>
      <c r="D27" s="218">
        <v>928</v>
      </c>
      <c r="E27" s="215">
        <v>1302</v>
      </c>
      <c r="F27" s="218">
        <v>509</v>
      </c>
      <c r="G27" s="218">
        <v>846</v>
      </c>
      <c r="H27" s="218">
        <v>248</v>
      </c>
      <c r="I27" s="218">
        <v>124</v>
      </c>
      <c r="J27" s="218">
        <v>9</v>
      </c>
      <c r="K27" s="218">
        <v>66</v>
      </c>
      <c r="L27" s="218"/>
      <c r="M27" s="218">
        <v>111</v>
      </c>
      <c r="N27" s="218">
        <v>42</v>
      </c>
      <c r="O27" s="218">
        <v>196</v>
      </c>
      <c r="P27" s="111">
        <f t="shared" si="0"/>
        <v>4439</v>
      </c>
    </row>
    <row r="28" spans="1:16" x14ac:dyDescent="0.25">
      <c r="A28" s="439"/>
      <c r="B28" s="30" t="s">
        <v>71</v>
      </c>
      <c r="C28" s="217"/>
      <c r="D28" s="218">
        <v>338</v>
      </c>
      <c r="E28" s="218">
        <v>680</v>
      </c>
      <c r="F28" s="218">
        <v>277</v>
      </c>
      <c r="G28" s="218">
        <v>490</v>
      </c>
      <c r="H28" s="218">
        <v>120</v>
      </c>
      <c r="I28" s="218">
        <v>40</v>
      </c>
      <c r="J28" s="218">
        <v>3</v>
      </c>
      <c r="K28" s="218">
        <v>62</v>
      </c>
      <c r="L28" s="218"/>
      <c r="M28" s="218">
        <v>63</v>
      </c>
      <c r="N28" s="218">
        <v>13</v>
      </c>
      <c r="O28" s="218">
        <v>96</v>
      </c>
      <c r="P28" s="111">
        <f t="shared" si="0"/>
        <v>2182</v>
      </c>
    </row>
    <row r="29" spans="1:16" x14ac:dyDescent="0.25">
      <c r="A29" s="438" t="s">
        <v>127</v>
      </c>
      <c r="B29" s="30" t="s">
        <v>72</v>
      </c>
      <c r="C29" s="217">
        <v>161</v>
      </c>
      <c r="D29" s="215">
        <v>2468</v>
      </c>
      <c r="E29" s="215">
        <v>1601</v>
      </c>
      <c r="F29" s="218">
        <v>832</v>
      </c>
      <c r="G29" s="215">
        <v>1977</v>
      </c>
      <c r="H29" s="218">
        <v>642</v>
      </c>
      <c r="I29" s="218">
        <v>366</v>
      </c>
      <c r="J29" s="218">
        <v>18</v>
      </c>
      <c r="K29" s="218">
        <v>335</v>
      </c>
      <c r="L29" s="218">
        <v>31</v>
      </c>
      <c r="M29" s="218">
        <v>463</v>
      </c>
      <c r="N29" s="218">
        <v>168</v>
      </c>
      <c r="O29" s="218">
        <v>567</v>
      </c>
      <c r="P29" s="111">
        <f t="shared" si="0"/>
        <v>9629</v>
      </c>
    </row>
    <row r="30" spans="1:16" x14ac:dyDescent="0.25">
      <c r="A30" s="438"/>
      <c r="B30" s="30" t="s">
        <v>73</v>
      </c>
      <c r="C30" s="217">
        <v>270</v>
      </c>
      <c r="D30" s="218">
        <v>823</v>
      </c>
      <c r="E30" s="218">
        <v>798</v>
      </c>
      <c r="F30" s="218">
        <v>425</v>
      </c>
      <c r="G30" s="218">
        <v>611</v>
      </c>
      <c r="H30" s="218">
        <v>283</v>
      </c>
      <c r="I30" s="218">
        <v>84</v>
      </c>
      <c r="J30" s="218">
        <v>3</v>
      </c>
      <c r="K30" s="218">
        <v>32</v>
      </c>
      <c r="L30" s="218"/>
      <c r="M30" s="218">
        <v>145</v>
      </c>
      <c r="N30" s="218">
        <v>33</v>
      </c>
      <c r="O30" s="218">
        <v>150</v>
      </c>
      <c r="P30" s="111">
        <f t="shared" si="0"/>
        <v>3657</v>
      </c>
    </row>
    <row r="31" spans="1:16" x14ac:dyDescent="0.25">
      <c r="A31" s="438"/>
      <c r="B31" s="30" t="s">
        <v>74</v>
      </c>
      <c r="C31" s="217">
        <v>19</v>
      </c>
      <c r="D31" s="218">
        <v>855</v>
      </c>
      <c r="E31" s="218">
        <v>737</v>
      </c>
      <c r="F31" s="218">
        <v>429</v>
      </c>
      <c r="G31" s="218">
        <v>842</v>
      </c>
      <c r="H31" s="218">
        <v>299</v>
      </c>
      <c r="I31" s="218">
        <v>114</v>
      </c>
      <c r="J31" s="218">
        <v>16</v>
      </c>
      <c r="K31" s="218">
        <v>136</v>
      </c>
      <c r="L31" s="218"/>
      <c r="M31" s="218">
        <v>192</v>
      </c>
      <c r="N31" s="218">
        <v>87</v>
      </c>
      <c r="O31" s="218">
        <v>223</v>
      </c>
      <c r="P31" s="111">
        <f t="shared" si="0"/>
        <v>3949</v>
      </c>
    </row>
    <row r="32" spans="1:16" x14ac:dyDescent="0.25">
      <c r="A32" s="438"/>
      <c r="B32" s="30" t="s">
        <v>75</v>
      </c>
      <c r="C32" s="217">
        <v>11</v>
      </c>
      <c r="D32" s="218">
        <v>497</v>
      </c>
      <c r="E32" s="218">
        <v>693</v>
      </c>
      <c r="F32" s="218">
        <v>411</v>
      </c>
      <c r="G32" s="218">
        <v>606</v>
      </c>
      <c r="H32" s="218">
        <v>194</v>
      </c>
      <c r="I32" s="218">
        <v>78</v>
      </c>
      <c r="J32" s="218">
        <v>9</v>
      </c>
      <c r="K32" s="218">
        <v>62</v>
      </c>
      <c r="L32" s="218">
        <v>9</v>
      </c>
      <c r="M32" s="218">
        <v>83</v>
      </c>
      <c r="N32" s="218">
        <v>33</v>
      </c>
      <c r="O32" s="218">
        <v>103</v>
      </c>
      <c r="P32" s="111">
        <f t="shared" si="0"/>
        <v>2789</v>
      </c>
    </row>
    <row r="33" spans="1:16" x14ac:dyDescent="0.25">
      <c r="A33" s="438"/>
      <c r="B33" s="30" t="s">
        <v>76</v>
      </c>
      <c r="C33" s="217"/>
      <c r="D33" s="218">
        <v>164</v>
      </c>
      <c r="E33" s="218">
        <v>262</v>
      </c>
      <c r="F33" s="218">
        <v>182</v>
      </c>
      <c r="G33" s="218">
        <v>228</v>
      </c>
      <c r="H33" s="218">
        <v>18</v>
      </c>
      <c r="I33" s="218">
        <v>22</v>
      </c>
      <c r="J33" s="218"/>
      <c r="K33" s="218">
        <v>27</v>
      </c>
      <c r="L33" s="218"/>
      <c r="M33" s="218">
        <v>40</v>
      </c>
      <c r="N33" s="218">
        <v>10</v>
      </c>
      <c r="O33" s="218">
        <v>63</v>
      </c>
      <c r="P33" s="111">
        <f t="shared" si="0"/>
        <v>1016</v>
      </c>
    </row>
    <row r="34" spans="1:16" x14ac:dyDescent="0.25">
      <c r="A34" s="438"/>
      <c r="B34" s="30" t="s">
        <v>77</v>
      </c>
      <c r="C34" s="217"/>
      <c r="D34" s="218">
        <v>48</v>
      </c>
      <c r="E34" s="218">
        <v>42</v>
      </c>
      <c r="F34" s="218">
        <v>27</v>
      </c>
      <c r="G34" s="218">
        <v>41</v>
      </c>
      <c r="H34" s="218">
        <v>7</v>
      </c>
      <c r="I34" s="218">
        <v>2</v>
      </c>
      <c r="J34" s="218"/>
      <c r="K34" s="218"/>
      <c r="L34" s="218"/>
      <c r="M34" s="218">
        <v>13</v>
      </c>
      <c r="N34" s="218">
        <v>3</v>
      </c>
      <c r="O34" s="218">
        <v>9</v>
      </c>
      <c r="P34" s="111">
        <f t="shared" si="0"/>
        <v>192</v>
      </c>
    </row>
    <row r="35" spans="1:16" x14ac:dyDescent="0.25">
      <c r="A35" s="438"/>
      <c r="B35" s="30" t="s">
        <v>78</v>
      </c>
      <c r="C35" s="217">
        <v>14</v>
      </c>
      <c r="D35" s="218">
        <v>721</v>
      </c>
      <c r="E35" s="218">
        <v>876</v>
      </c>
      <c r="F35" s="218">
        <v>505</v>
      </c>
      <c r="G35" s="215">
        <v>1062</v>
      </c>
      <c r="H35" s="218">
        <v>284</v>
      </c>
      <c r="I35" s="218">
        <v>102</v>
      </c>
      <c r="J35" s="218">
        <v>3</v>
      </c>
      <c r="K35" s="218">
        <v>95</v>
      </c>
      <c r="L35" s="218">
        <v>28</v>
      </c>
      <c r="M35" s="218">
        <v>166</v>
      </c>
      <c r="N35" s="218">
        <v>59</v>
      </c>
      <c r="O35" s="218">
        <v>201</v>
      </c>
      <c r="P35" s="111">
        <f t="shared" si="0"/>
        <v>4116</v>
      </c>
    </row>
    <row r="36" spans="1:16" x14ac:dyDescent="0.25">
      <c r="A36" s="438"/>
      <c r="B36" s="30" t="s">
        <v>79</v>
      </c>
      <c r="C36" s="217"/>
      <c r="D36" s="218">
        <v>830</v>
      </c>
      <c r="E36" s="215">
        <v>950</v>
      </c>
      <c r="F36" s="218">
        <v>593</v>
      </c>
      <c r="G36" s="215">
        <v>1393</v>
      </c>
      <c r="H36" s="218">
        <v>485</v>
      </c>
      <c r="I36" s="218">
        <v>124</v>
      </c>
      <c r="J36" s="218">
        <v>17</v>
      </c>
      <c r="K36" s="218">
        <v>265</v>
      </c>
      <c r="L36" s="218">
        <v>33</v>
      </c>
      <c r="M36" s="218">
        <v>392</v>
      </c>
      <c r="N36" s="218">
        <v>207</v>
      </c>
      <c r="O36" s="218">
        <v>323</v>
      </c>
      <c r="P36" s="111">
        <f t="shared" si="0"/>
        <v>5612</v>
      </c>
    </row>
    <row r="37" spans="1:16" x14ac:dyDescent="0.25">
      <c r="A37" s="438"/>
      <c r="B37" s="30" t="s">
        <v>80</v>
      </c>
      <c r="C37" s="217">
        <v>83</v>
      </c>
      <c r="D37" s="218">
        <v>119</v>
      </c>
      <c r="E37" s="218">
        <v>136</v>
      </c>
      <c r="F37" s="218">
        <v>58</v>
      </c>
      <c r="G37" s="218">
        <v>63</v>
      </c>
      <c r="H37" s="218">
        <v>29</v>
      </c>
      <c r="I37" s="218">
        <v>24</v>
      </c>
      <c r="J37" s="218"/>
      <c r="K37" s="218">
        <v>10</v>
      </c>
      <c r="L37" s="218"/>
      <c r="M37" s="218">
        <v>14</v>
      </c>
      <c r="N37" s="218"/>
      <c r="O37" s="218">
        <v>29</v>
      </c>
      <c r="P37" s="111">
        <f t="shared" si="0"/>
        <v>565</v>
      </c>
    </row>
    <row r="38" spans="1:16" x14ac:dyDescent="0.25">
      <c r="A38" s="438" t="s">
        <v>128</v>
      </c>
      <c r="B38" s="30" t="s">
        <v>81</v>
      </c>
      <c r="C38" s="217">
        <v>196</v>
      </c>
      <c r="D38" s="215">
        <v>1515</v>
      </c>
      <c r="E38" s="215">
        <v>1666</v>
      </c>
      <c r="F38" s="218">
        <v>739</v>
      </c>
      <c r="G38" s="215">
        <v>1241</v>
      </c>
      <c r="H38" s="218">
        <v>330</v>
      </c>
      <c r="I38" s="218">
        <v>242</v>
      </c>
      <c r="J38" s="218">
        <v>22</v>
      </c>
      <c r="K38" s="218">
        <v>126</v>
      </c>
      <c r="L38" s="218">
        <v>14</v>
      </c>
      <c r="M38" s="218">
        <v>234</v>
      </c>
      <c r="N38" s="218">
        <v>74</v>
      </c>
      <c r="O38" s="218">
        <v>258</v>
      </c>
      <c r="P38" s="111">
        <f t="shared" si="0"/>
        <v>6657</v>
      </c>
    </row>
    <row r="39" spans="1:16" x14ac:dyDescent="0.25">
      <c r="A39" s="438"/>
      <c r="B39" s="30" t="s">
        <v>82</v>
      </c>
      <c r="C39" s="217"/>
      <c r="D39" s="218">
        <v>366</v>
      </c>
      <c r="E39" s="218">
        <v>496</v>
      </c>
      <c r="F39" s="218">
        <v>173</v>
      </c>
      <c r="G39" s="218">
        <v>433</v>
      </c>
      <c r="H39" s="218">
        <v>69</v>
      </c>
      <c r="I39" s="218">
        <v>44</v>
      </c>
      <c r="J39" s="218">
        <v>7</v>
      </c>
      <c r="K39" s="218">
        <v>45</v>
      </c>
      <c r="L39" s="218">
        <v>4</v>
      </c>
      <c r="M39" s="218">
        <v>51</v>
      </c>
      <c r="N39" s="218">
        <v>16</v>
      </c>
      <c r="O39" s="218">
        <v>89</v>
      </c>
      <c r="P39" s="111">
        <f t="shared" si="0"/>
        <v>1793</v>
      </c>
    </row>
    <row r="40" spans="1:16" x14ac:dyDescent="0.25">
      <c r="A40" s="438"/>
      <c r="B40" s="30" t="s">
        <v>83</v>
      </c>
      <c r="C40" s="217">
        <v>13</v>
      </c>
      <c r="D40" s="218">
        <v>952</v>
      </c>
      <c r="E40" s="215">
        <v>959</v>
      </c>
      <c r="F40" s="218">
        <v>472</v>
      </c>
      <c r="G40" s="218">
        <v>707</v>
      </c>
      <c r="H40" s="218">
        <v>174</v>
      </c>
      <c r="I40" s="218">
        <v>136</v>
      </c>
      <c r="J40" s="218">
        <v>7</v>
      </c>
      <c r="K40" s="218">
        <v>107</v>
      </c>
      <c r="L40" s="218">
        <v>10</v>
      </c>
      <c r="M40" s="218">
        <v>130</v>
      </c>
      <c r="N40" s="218">
        <v>24</v>
      </c>
      <c r="O40" s="218">
        <v>179</v>
      </c>
      <c r="P40" s="111">
        <f t="shared" si="0"/>
        <v>3870</v>
      </c>
    </row>
    <row r="41" spans="1:16" x14ac:dyDescent="0.25">
      <c r="A41" s="438"/>
      <c r="B41" s="30" t="s">
        <v>84</v>
      </c>
      <c r="C41" s="217">
        <v>198</v>
      </c>
      <c r="D41" s="218">
        <v>682</v>
      </c>
      <c r="E41" s="218">
        <v>854</v>
      </c>
      <c r="F41" s="218">
        <v>341</v>
      </c>
      <c r="G41" s="218">
        <v>793</v>
      </c>
      <c r="H41" s="218">
        <v>242</v>
      </c>
      <c r="I41" s="218">
        <v>96</v>
      </c>
      <c r="J41" s="218">
        <v>13</v>
      </c>
      <c r="K41" s="218">
        <v>134</v>
      </c>
      <c r="L41" s="218">
        <v>15</v>
      </c>
      <c r="M41" s="218">
        <v>271</v>
      </c>
      <c r="N41" s="218">
        <v>87</v>
      </c>
      <c r="O41" s="218">
        <v>234</v>
      </c>
      <c r="P41" s="111">
        <f t="shared" si="0"/>
        <v>3960</v>
      </c>
    </row>
    <row r="42" spans="1:16" x14ac:dyDescent="0.25">
      <c r="A42" s="438"/>
      <c r="B42" s="30" t="s">
        <v>85</v>
      </c>
      <c r="C42" s="217"/>
      <c r="D42" s="218">
        <v>464</v>
      </c>
      <c r="E42" s="218">
        <v>521</v>
      </c>
      <c r="F42" s="218">
        <v>246</v>
      </c>
      <c r="G42" s="218">
        <v>395</v>
      </c>
      <c r="H42" s="218">
        <v>134</v>
      </c>
      <c r="I42" s="218">
        <v>78</v>
      </c>
      <c r="J42" s="218">
        <v>3</v>
      </c>
      <c r="K42" s="218">
        <v>46</v>
      </c>
      <c r="L42" s="218"/>
      <c r="M42" s="218">
        <v>65</v>
      </c>
      <c r="N42" s="218">
        <v>32</v>
      </c>
      <c r="O42" s="218">
        <v>103</v>
      </c>
      <c r="P42" s="111">
        <f t="shared" si="0"/>
        <v>2087</v>
      </c>
    </row>
    <row r="43" spans="1:16" x14ac:dyDescent="0.25">
      <c r="A43" s="438"/>
      <c r="B43" s="30" t="s">
        <v>86</v>
      </c>
      <c r="C43" s="217">
        <v>7</v>
      </c>
      <c r="D43" s="218">
        <v>438</v>
      </c>
      <c r="E43" s="218">
        <v>637</v>
      </c>
      <c r="F43" s="218">
        <v>214</v>
      </c>
      <c r="G43" s="218">
        <v>368</v>
      </c>
      <c r="H43" s="218">
        <v>104</v>
      </c>
      <c r="I43" s="218">
        <v>66</v>
      </c>
      <c r="J43" s="218"/>
      <c r="K43" s="218">
        <v>46</v>
      </c>
      <c r="L43" s="218">
        <v>4</v>
      </c>
      <c r="M43" s="218">
        <v>58</v>
      </c>
      <c r="N43" s="218">
        <v>16</v>
      </c>
      <c r="O43" s="218">
        <v>108</v>
      </c>
      <c r="P43" s="111">
        <f t="shared" si="0"/>
        <v>2066</v>
      </c>
    </row>
    <row r="44" spans="1:16" x14ac:dyDescent="0.25">
      <c r="A44" s="438"/>
      <c r="B44" s="30" t="s">
        <v>87</v>
      </c>
      <c r="C44" s="217"/>
      <c r="D44" s="218">
        <v>78</v>
      </c>
      <c r="E44" s="218">
        <v>152</v>
      </c>
      <c r="F44" s="218">
        <v>55</v>
      </c>
      <c r="G44" s="218">
        <v>102</v>
      </c>
      <c r="H44" s="218">
        <v>23</v>
      </c>
      <c r="I44" s="218">
        <v>18</v>
      </c>
      <c r="J44" s="218">
        <v>3</v>
      </c>
      <c r="K44" s="218">
        <v>10</v>
      </c>
      <c r="L44" s="218"/>
      <c r="M44" s="218">
        <v>7</v>
      </c>
      <c r="N44" s="218">
        <v>14</v>
      </c>
      <c r="O44" s="218">
        <v>26</v>
      </c>
      <c r="P44" s="111">
        <f t="shared" si="0"/>
        <v>488</v>
      </c>
    </row>
    <row r="45" spans="1:16" x14ac:dyDescent="0.25">
      <c r="A45" s="438" t="s">
        <v>129</v>
      </c>
      <c r="B45" s="30" t="s">
        <v>88</v>
      </c>
      <c r="C45" s="217">
        <v>19</v>
      </c>
      <c r="D45" s="215">
        <v>1432</v>
      </c>
      <c r="E45" s="218">
        <v>659</v>
      </c>
      <c r="F45" s="218">
        <v>430</v>
      </c>
      <c r="G45" s="215">
        <v>1125</v>
      </c>
      <c r="H45" s="218">
        <v>489</v>
      </c>
      <c r="I45" s="218">
        <v>134</v>
      </c>
      <c r="J45" s="218">
        <v>11</v>
      </c>
      <c r="K45" s="218">
        <v>222</v>
      </c>
      <c r="L45" s="218">
        <v>71</v>
      </c>
      <c r="M45" s="218">
        <v>319</v>
      </c>
      <c r="N45" s="218">
        <v>125</v>
      </c>
      <c r="O45" s="218">
        <v>341</v>
      </c>
      <c r="P45" s="111">
        <f t="shared" si="0"/>
        <v>5377</v>
      </c>
    </row>
    <row r="46" spans="1:16" x14ac:dyDescent="0.25">
      <c r="A46" s="438"/>
      <c r="B46" s="30" t="s">
        <v>89</v>
      </c>
      <c r="C46" s="217">
        <v>210</v>
      </c>
      <c r="D46" s="215">
        <v>2211</v>
      </c>
      <c r="E46" s="215">
        <v>1015</v>
      </c>
      <c r="F46" s="218">
        <v>668</v>
      </c>
      <c r="G46" s="215">
        <v>1689</v>
      </c>
      <c r="H46" s="218">
        <v>563</v>
      </c>
      <c r="I46" s="218">
        <v>350</v>
      </c>
      <c r="J46" s="218">
        <v>20</v>
      </c>
      <c r="K46" s="218">
        <v>367</v>
      </c>
      <c r="L46" s="218">
        <v>77</v>
      </c>
      <c r="M46" s="218">
        <v>615</v>
      </c>
      <c r="N46" s="218">
        <v>199</v>
      </c>
      <c r="O46" s="218">
        <v>535</v>
      </c>
      <c r="P46" s="111">
        <f t="shared" si="0"/>
        <v>8519</v>
      </c>
    </row>
    <row r="47" spans="1:16" x14ac:dyDescent="0.25">
      <c r="A47" s="438"/>
      <c r="B47" s="30" t="s">
        <v>90</v>
      </c>
      <c r="C47" s="217">
        <v>76</v>
      </c>
      <c r="D47" s="215">
        <v>1441</v>
      </c>
      <c r="E47" s="218">
        <v>681</v>
      </c>
      <c r="F47" s="218">
        <v>270</v>
      </c>
      <c r="G47" s="218">
        <v>868</v>
      </c>
      <c r="H47" s="218">
        <v>239</v>
      </c>
      <c r="I47" s="218">
        <v>220</v>
      </c>
      <c r="J47" s="218">
        <v>9</v>
      </c>
      <c r="K47" s="218">
        <v>142</v>
      </c>
      <c r="L47" s="218">
        <v>14</v>
      </c>
      <c r="M47" s="218">
        <v>267</v>
      </c>
      <c r="N47" s="218">
        <v>98</v>
      </c>
      <c r="O47" s="218">
        <v>292</v>
      </c>
      <c r="P47" s="111">
        <f t="shared" si="0"/>
        <v>4617</v>
      </c>
    </row>
    <row r="48" spans="1:16" x14ac:dyDescent="0.25">
      <c r="A48" s="438"/>
      <c r="B48" s="30" t="s">
        <v>91</v>
      </c>
      <c r="C48" s="217">
        <v>6</v>
      </c>
      <c r="D48" s="218">
        <v>715</v>
      </c>
      <c r="E48" s="218">
        <v>580</v>
      </c>
      <c r="F48" s="218">
        <v>285</v>
      </c>
      <c r="G48" s="218">
        <v>638</v>
      </c>
      <c r="H48" s="218">
        <v>160</v>
      </c>
      <c r="I48" s="218">
        <v>122</v>
      </c>
      <c r="J48" s="218">
        <v>3</v>
      </c>
      <c r="K48" s="218">
        <v>96</v>
      </c>
      <c r="L48" s="218">
        <v>13</v>
      </c>
      <c r="M48" s="218">
        <v>133</v>
      </c>
      <c r="N48" s="218">
        <v>42</v>
      </c>
      <c r="O48" s="218">
        <v>161</v>
      </c>
      <c r="P48" s="111">
        <f t="shared" si="0"/>
        <v>2954</v>
      </c>
    </row>
    <row r="49" spans="1:16" x14ac:dyDescent="0.25">
      <c r="A49" s="438"/>
      <c r="B49" s="30" t="s">
        <v>92</v>
      </c>
      <c r="C49" s="217">
        <v>79</v>
      </c>
      <c r="D49" s="215">
        <v>2836</v>
      </c>
      <c r="E49" s="215">
        <v>1517</v>
      </c>
      <c r="F49" s="218">
        <v>793</v>
      </c>
      <c r="G49" s="215">
        <v>1889</v>
      </c>
      <c r="H49" s="218">
        <v>588</v>
      </c>
      <c r="I49" s="218">
        <v>278</v>
      </c>
      <c r="J49" s="218">
        <v>29</v>
      </c>
      <c r="K49" s="218">
        <v>455</v>
      </c>
      <c r="L49" s="218">
        <v>72</v>
      </c>
      <c r="M49" s="218">
        <v>796</v>
      </c>
      <c r="N49" s="218">
        <v>258</v>
      </c>
      <c r="O49" s="218">
        <v>598</v>
      </c>
      <c r="P49" s="111">
        <f t="shared" si="0"/>
        <v>10188</v>
      </c>
    </row>
    <row r="50" spans="1:16" x14ac:dyDescent="0.25">
      <c r="A50" s="438"/>
      <c r="B50" s="30" t="s">
        <v>93</v>
      </c>
      <c r="C50" s="217">
        <v>264</v>
      </c>
      <c r="D50" s="215">
        <v>2699</v>
      </c>
      <c r="E50" s="215">
        <v>1605</v>
      </c>
      <c r="F50" s="218">
        <v>924</v>
      </c>
      <c r="G50" s="215">
        <v>2010</v>
      </c>
      <c r="H50" s="218">
        <v>856</v>
      </c>
      <c r="I50" s="218">
        <v>375</v>
      </c>
      <c r="J50" s="218">
        <v>14</v>
      </c>
      <c r="K50" s="218">
        <v>365</v>
      </c>
      <c r="L50" s="218">
        <v>66</v>
      </c>
      <c r="M50" s="218">
        <v>677</v>
      </c>
      <c r="N50" s="218">
        <v>318</v>
      </c>
      <c r="O50" s="218">
        <v>671</v>
      </c>
      <c r="P50" s="111">
        <f t="shared" si="0"/>
        <v>10844</v>
      </c>
    </row>
    <row r="51" spans="1:16" x14ac:dyDescent="0.25">
      <c r="A51" s="438"/>
      <c r="B51" s="30" t="s">
        <v>94</v>
      </c>
      <c r="C51" s="217">
        <v>33</v>
      </c>
      <c r="D51" s="218">
        <v>813</v>
      </c>
      <c r="E51" s="215">
        <v>963</v>
      </c>
      <c r="F51" s="218">
        <v>478</v>
      </c>
      <c r="G51" s="218">
        <v>746</v>
      </c>
      <c r="H51" s="218">
        <v>298</v>
      </c>
      <c r="I51" s="218">
        <v>126</v>
      </c>
      <c r="J51" s="218">
        <v>6</v>
      </c>
      <c r="K51" s="218">
        <v>104</v>
      </c>
      <c r="L51" s="218">
        <v>10</v>
      </c>
      <c r="M51" s="218">
        <v>116</v>
      </c>
      <c r="N51" s="218">
        <v>57</v>
      </c>
      <c r="O51" s="218">
        <v>164</v>
      </c>
      <c r="P51" s="111">
        <f t="shared" si="0"/>
        <v>3914</v>
      </c>
    </row>
    <row r="52" spans="1:16" x14ac:dyDescent="0.25">
      <c r="A52" s="438"/>
      <c r="B52" s="30" t="s">
        <v>95</v>
      </c>
      <c r="C52" s="217">
        <v>335</v>
      </c>
      <c r="D52" s="215">
        <v>2523</v>
      </c>
      <c r="E52" s="215">
        <v>1558</v>
      </c>
      <c r="F52" s="218">
        <v>778</v>
      </c>
      <c r="G52" s="215">
        <v>1452</v>
      </c>
      <c r="H52" s="218">
        <v>398</v>
      </c>
      <c r="I52" s="218">
        <v>296</v>
      </c>
      <c r="J52" s="218">
        <v>27</v>
      </c>
      <c r="K52" s="218">
        <v>355</v>
      </c>
      <c r="L52" s="218">
        <v>32</v>
      </c>
      <c r="M52" s="218">
        <v>508</v>
      </c>
      <c r="N52" s="218">
        <v>169</v>
      </c>
      <c r="O52" s="218">
        <v>556</v>
      </c>
      <c r="P52" s="111">
        <f t="shared" si="0"/>
        <v>8987</v>
      </c>
    </row>
    <row r="53" spans="1:16" x14ac:dyDescent="0.25">
      <c r="A53" s="438"/>
      <c r="B53" s="30" t="s">
        <v>96</v>
      </c>
      <c r="C53" s="217"/>
      <c r="D53" s="218">
        <v>832</v>
      </c>
      <c r="E53" s="218">
        <v>342</v>
      </c>
      <c r="F53" s="218">
        <v>162</v>
      </c>
      <c r="G53" s="218">
        <v>451</v>
      </c>
      <c r="H53" s="218">
        <v>130</v>
      </c>
      <c r="I53" s="218">
        <v>140</v>
      </c>
      <c r="J53" s="218">
        <v>7</v>
      </c>
      <c r="K53" s="218">
        <v>104</v>
      </c>
      <c r="L53" s="218">
        <v>22</v>
      </c>
      <c r="M53" s="218">
        <v>177</v>
      </c>
      <c r="N53" s="218">
        <v>56</v>
      </c>
      <c r="O53" s="218">
        <v>171</v>
      </c>
      <c r="P53" s="111">
        <f t="shared" si="0"/>
        <v>2594</v>
      </c>
    </row>
    <row r="54" spans="1:16" x14ac:dyDescent="0.25">
      <c r="A54" s="438"/>
      <c r="B54" s="30" t="s">
        <v>97</v>
      </c>
      <c r="C54" s="217">
        <v>13</v>
      </c>
      <c r="D54" s="218">
        <v>816</v>
      </c>
      <c r="E54" s="215">
        <v>1302</v>
      </c>
      <c r="F54" s="218">
        <v>487</v>
      </c>
      <c r="G54" s="215">
        <v>1185</v>
      </c>
      <c r="H54" s="218">
        <v>254</v>
      </c>
      <c r="I54" s="218">
        <v>156</v>
      </c>
      <c r="J54" s="218">
        <v>23</v>
      </c>
      <c r="K54" s="218">
        <v>92</v>
      </c>
      <c r="L54" s="218"/>
      <c r="M54" s="218">
        <v>88</v>
      </c>
      <c r="N54" s="218">
        <v>42</v>
      </c>
      <c r="O54" s="218">
        <v>185</v>
      </c>
      <c r="P54" s="111">
        <f t="shared" si="0"/>
        <v>4643</v>
      </c>
    </row>
    <row r="55" spans="1:16" x14ac:dyDescent="0.25">
      <c r="A55" s="438" t="s">
        <v>130</v>
      </c>
      <c r="B55" s="30" t="s">
        <v>98</v>
      </c>
      <c r="C55" s="217">
        <v>146</v>
      </c>
      <c r="D55" s="215">
        <v>3690</v>
      </c>
      <c r="E55" s="215">
        <v>2068</v>
      </c>
      <c r="F55" s="215">
        <v>1428</v>
      </c>
      <c r="G55" s="215">
        <v>3510</v>
      </c>
      <c r="H55" s="215">
        <v>1402</v>
      </c>
      <c r="I55" s="218">
        <v>438</v>
      </c>
      <c r="J55" s="218">
        <v>27</v>
      </c>
      <c r="K55" s="218">
        <v>860</v>
      </c>
      <c r="L55" s="218">
        <v>193</v>
      </c>
      <c r="M55" s="215">
        <v>1222</v>
      </c>
      <c r="N55" s="218">
        <v>406</v>
      </c>
      <c r="O55" s="218">
        <v>960</v>
      </c>
      <c r="P55" s="111">
        <f t="shared" si="0"/>
        <v>16350</v>
      </c>
    </row>
    <row r="56" spans="1:16" x14ac:dyDescent="0.25">
      <c r="A56" s="438"/>
      <c r="B56" s="30" t="s">
        <v>99</v>
      </c>
      <c r="C56" s="217">
        <v>47</v>
      </c>
      <c r="D56" s="215">
        <v>2547</v>
      </c>
      <c r="E56" s="215">
        <v>1394</v>
      </c>
      <c r="F56" s="218">
        <v>862</v>
      </c>
      <c r="G56" s="215">
        <v>1843</v>
      </c>
      <c r="H56" s="218">
        <v>833</v>
      </c>
      <c r="I56" s="218">
        <v>301</v>
      </c>
      <c r="J56" s="218">
        <v>24</v>
      </c>
      <c r="K56" s="218">
        <v>556</v>
      </c>
      <c r="L56" s="218">
        <v>125</v>
      </c>
      <c r="M56" s="218">
        <v>915</v>
      </c>
      <c r="N56" s="218">
        <v>360</v>
      </c>
      <c r="O56" s="218">
        <v>635</v>
      </c>
      <c r="P56" s="111">
        <f t="shared" si="0"/>
        <v>10442</v>
      </c>
    </row>
    <row r="57" spans="1:16" x14ac:dyDescent="0.25">
      <c r="A57" s="438"/>
      <c r="B57" s="30" t="s">
        <v>100</v>
      </c>
      <c r="C57" s="217">
        <v>249</v>
      </c>
      <c r="D57" s="215">
        <v>1358</v>
      </c>
      <c r="E57" s="215">
        <v>941</v>
      </c>
      <c r="F57" s="218">
        <v>612</v>
      </c>
      <c r="G57" s="215">
        <v>1079</v>
      </c>
      <c r="H57" s="218">
        <v>537</v>
      </c>
      <c r="I57" s="218">
        <v>212</v>
      </c>
      <c r="J57" s="218">
        <v>16</v>
      </c>
      <c r="K57" s="218">
        <v>267</v>
      </c>
      <c r="L57" s="218">
        <v>55</v>
      </c>
      <c r="M57" s="218">
        <v>489</v>
      </c>
      <c r="N57" s="218">
        <v>187</v>
      </c>
      <c r="O57" s="218">
        <v>317</v>
      </c>
      <c r="P57" s="111">
        <f t="shared" si="0"/>
        <v>6319</v>
      </c>
    </row>
    <row r="58" spans="1:16" x14ac:dyDescent="0.25">
      <c r="A58" s="438"/>
      <c r="B58" s="30" t="s">
        <v>101</v>
      </c>
      <c r="C58" s="217">
        <v>9</v>
      </c>
      <c r="D58" s="215">
        <v>1015</v>
      </c>
      <c r="E58" s="215">
        <v>1140</v>
      </c>
      <c r="F58" s="218">
        <v>657</v>
      </c>
      <c r="G58" s="215">
        <v>1070</v>
      </c>
      <c r="H58" s="218">
        <v>436</v>
      </c>
      <c r="I58" s="218">
        <v>134</v>
      </c>
      <c r="J58" s="218">
        <v>6</v>
      </c>
      <c r="K58" s="218">
        <v>189</v>
      </c>
      <c r="L58" s="218">
        <v>24</v>
      </c>
      <c r="M58" s="218">
        <v>282</v>
      </c>
      <c r="N58" s="218">
        <v>103</v>
      </c>
      <c r="O58" s="218">
        <v>286</v>
      </c>
      <c r="P58" s="111">
        <f t="shared" si="0"/>
        <v>5351</v>
      </c>
    </row>
    <row r="59" spans="1:16" x14ac:dyDescent="0.25">
      <c r="A59" s="438"/>
      <c r="B59" s="30" t="s">
        <v>102</v>
      </c>
      <c r="C59" s="217">
        <v>9</v>
      </c>
      <c r="D59" s="215">
        <v>1527</v>
      </c>
      <c r="E59" s="215">
        <v>1939</v>
      </c>
      <c r="F59" s="218">
        <v>797</v>
      </c>
      <c r="G59" s="215">
        <v>1629</v>
      </c>
      <c r="H59" s="218">
        <v>506</v>
      </c>
      <c r="I59" s="218">
        <v>184</v>
      </c>
      <c r="J59" s="218">
        <v>6</v>
      </c>
      <c r="K59" s="218">
        <v>296</v>
      </c>
      <c r="L59" s="218">
        <v>61</v>
      </c>
      <c r="M59" s="218">
        <v>421</v>
      </c>
      <c r="N59" s="218">
        <v>121</v>
      </c>
      <c r="O59" s="218">
        <v>370</v>
      </c>
      <c r="P59" s="111">
        <f t="shared" si="0"/>
        <v>7866</v>
      </c>
    </row>
    <row r="60" spans="1:16" x14ac:dyDescent="0.25">
      <c r="A60" s="438" t="s">
        <v>131</v>
      </c>
      <c r="B60" s="30" t="s">
        <v>103</v>
      </c>
      <c r="C60" s="217">
        <v>336</v>
      </c>
      <c r="D60" s="215">
        <v>3428</v>
      </c>
      <c r="E60" s="215">
        <v>2118</v>
      </c>
      <c r="F60" s="215">
        <v>1109</v>
      </c>
      <c r="G60" s="215">
        <v>2426</v>
      </c>
      <c r="H60" s="218">
        <v>830</v>
      </c>
      <c r="I60" s="218">
        <v>402</v>
      </c>
      <c r="J60" s="218">
        <v>47</v>
      </c>
      <c r="K60" s="218">
        <v>524</v>
      </c>
      <c r="L60" s="218">
        <v>82</v>
      </c>
      <c r="M60" s="218">
        <v>979</v>
      </c>
      <c r="N60" s="218">
        <v>318</v>
      </c>
      <c r="O60" s="218">
        <v>818</v>
      </c>
      <c r="P60" s="111">
        <f t="shared" si="0"/>
        <v>13417</v>
      </c>
    </row>
    <row r="61" spans="1:16" x14ac:dyDescent="0.25">
      <c r="A61" s="438"/>
      <c r="B61" s="30" t="s">
        <v>104</v>
      </c>
      <c r="C61" s="217">
        <v>58</v>
      </c>
      <c r="D61" s="215">
        <v>2141</v>
      </c>
      <c r="E61" s="215">
        <v>1322</v>
      </c>
      <c r="F61" s="218">
        <v>570</v>
      </c>
      <c r="G61" s="215">
        <v>1443</v>
      </c>
      <c r="H61" s="218">
        <v>387</v>
      </c>
      <c r="I61" s="218">
        <v>322</v>
      </c>
      <c r="J61" s="218">
        <v>33</v>
      </c>
      <c r="K61" s="218">
        <v>310</v>
      </c>
      <c r="L61" s="218">
        <v>39</v>
      </c>
      <c r="M61" s="218">
        <v>449</v>
      </c>
      <c r="N61" s="218">
        <v>154</v>
      </c>
      <c r="O61" s="218">
        <v>492</v>
      </c>
      <c r="P61" s="111">
        <f t="shared" si="0"/>
        <v>7720</v>
      </c>
    </row>
    <row r="62" spans="1:16" x14ac:dyDescent="0.25">
      <c r="A62" s="438"/>
      <c r="B62" s="30" t="s">
        <v>105</v>
      </c>
      <c r="C62" s="217"/>
      <c r="D62" s="218">
        <v>179</v>
      </c>
      <c r="E62" s="218">
        <v>286</v>
      </c>
      <c r="F62" s="218">
        <v>193</v>
      </c>
      <c r="G62" s="218">
        <v>345</v>
      </c>
      <c r="H62" s="218">
        <v>131</v>
      </c>
      <c r="I62" s="218">
        <v>34</v>
      </c>
      <c r="J62" s="218">
        <v>6</v>
      </c>
      <c r="K62" s="218">
        <v>25</v>
      </c>
      <c r="L62" s="218">
        <v>16</v>
      </c>
      <c r="M62" s="218">
        <v>33</v>
      </c>
      <c r="N62" s="218">
        <v>21</v>
      </c>
      <c r="O62" s="218">
        <v>53</v>
      </c>
      <c r="P62" s="111">
        <f t="shared" si="0"/>
        <v>1322</v>
      </c>
    </row>
    <row r="63" spans="1:16" x14ac:dyDescent="0.25">
      <c r="A63" s="439" t="s">
        <v>133</v>
      </c>
      <c r="B63" s="30" t="s">
        <v>106</v>
      </c>
      <c r="C63" s="217"/>
      <c r="D63" s="215">
        <v>1244</v>
      </c>
      <c r="E63" s="218">
        <v>806</v>
      </c>
      <c r="F63" s="218">
        <v>389</v>
      </c>
      <c r="G63" s="218">
        <v>809</v>
      </c>
      <c r="H63" s="218">
        <v>308</v>
      </c>
      <c r="I63" s="218">
        <v>110</v>
      </c>
      <c r="J63" s="218">
        <v>18</v>
      </c>
      <c r="K63" s="218">
        <v>223</v>
      </c>
      <c r="L63" s="218">
        <v>27</v>
      </c>
      <c r="M63" s="218">
        <v>314</v>
      </c>
      <c r="N63" s="218">
        <v>74</v>
      </c>
      <c r="O63" s="218">
        <v>273</v>
      </c>
      <c r="P63" s="111">
        <f t="shared" si="0"/>
        <v>4595</v>
      </c>
    </row>
    <row r="64" spans="1:16" x14ac:dyDescent="0.25">
      <c r="A64" s="439"/>
      <c r="B64" s="30" t="s">
        <v>107</v>
      </c>
      <c r="C64" s="217"/>
      <c r="D64" s="218">
        <v>764</v>
      </c>
      <c r="E64" s="218">
        <v>682</v>
      </c>
      <c r="F64" s="218">
        <v>390</v>
      </c>
      <c r="G64" s="218">
        <v>843</v>
      </c>
      <c r="H64" s="218">
        <v>347</v>
      </c>
      <c r="I64" s="218">
        <v>126</v>
      </c>
      <c r="J64" s="218">
        <v>15</v>
      </c>
      <c r="K64" s="218">
        <v>165</v>
      </c>
      <c r="L64" s="218">
        <v>62</v>
      </c>
      <c r="M64" s="218">
        <v>252</v>
      </c>
      <c r="N64" s="218">
        <v>102</v>
      </c>
      <c r="O64" s="218">
        <v>220</v>
      </c>
      <c r="P64" s="111">
        <f t="shared" si="0"/>
        <v>3968</v>
      </c>
    </row>
    <row r="65" spans="1:16" x14ac:dyDescent="0.25">
      <c r="A65" s="439"/>
      <c r="B65" s="30" t="s">
        <v>108</v>
      </c>
      <c r="C65" s="217">
        <v>13</v>
      </c>
      <c r="D65" s="218">
        <v>419</v>
      </c>
      <c r="E65" s="218">
        <v>318</v>
      </c>
      <c r="F65" s="218">
        <v>206</v>
      </c>
      <c r="G65" s="218">
        <v>376</v>
      </c>
      <c r="H65" s="218">
        <v>109</v>
      </c>
      <c r="I65" s="218">
        <v>70</v>
      </c>
      <c r="J65" s="218">
        <v>8</v>
      </c>
      <c r="K65" s="218">
        <v>93</v>
      </c>
      <c r="L65" s="218">
        <v>16</v>
      </c>
      <c r="M65" s="218">
        <v>164</v>
      </c>
      <c r="N65" s="218">
        <v>49</v>
      </c>
      <c r="O65" s="218">
        <v>131</v>
      </c>
      <c r="P65" s="111">
        <f t="shared" si="0"/>
        <v>1972</v>
      </c>
    </row>
    <row r="66" spans="1:16" x14ac:dyDescent="0.25">
      <c r="A66" s="439"/>
      <c r="B66" s="30" t="s">
        <v>109</v>
      </c>
      <c r="C66" s="217">
        <v>12</v>
      </c>
      <c r="D66" s="218">
        <v>489</v>
      </c>
      <c r="E66" s="218">
        <v>612</v>
      </c>
      <c r="F66" s="218">
        <v>418</v>
      </c>
      <c r="G66" s="218">
        <v>861</v>
      </c>
      <c r="H66" s="218">
        <v>352</v>
      </c>
      <c r="I66" s="218">
        <v>62</v>
      </c>
      <c r="J66" s="218">
        <v>14</v>
      </c>
      <c r="K66" s="218">
        <v>147</v>
      </c>
      <c r="L66" s="218">
        <v>34</v>
      </c>
      <c r="M66" s="218">
        <v>225</v>
      </c>
      <c r="N66" s="218">
        <v>92</v>
      </c>
      <c r="O66" s="218">
        <v>186</v>
      </c>
      <c r="P66" s="111">
        <f t="shared" si="0"/>
        <v>3504</v>
      </c>
    </row>
    <row r="67" spans="1:16" x14ac:dyDescent="0.25">
      <c r="A67" s="439"/>
      <c r="B67" s="30" t="s">
        <v>110</v>
      </c>
      <c r="C67" s="217">
        <v>34</v>
      </c>
      <c r="D67" s="218">
        <v>440</v>
      </c>
      <c r="E67" s="218">
        <v>340</v>
      </c>
      <c r="F67" s="218">
        <v>192</v>
      </c>
      <c r="G67" s="218">
        <v>264</v>
      </c>
      <c r="H67" s="218">
        <v>167</v>
      </c>
      <c r="I67" s="218">
        <v>30</v>
      </c>
      <c r="J67" s="218">
        <v>7</v>
      </c>
      <c r="K67" s="218">
        <v>65</v>
      </c>
      <c r="L67" s="218">
        <v>22</v>
      </c>
      <c r="M67" s="218">
        <v>86</v>
      </c>
      <c r="N67" s="218">
        <v>38</v>
      </c>
      <c r="O67" s="218">
        <v>120</v>
      </c>
      <c r="P67" s="111">
        <f t="shared" si="0"/>
        <v>1805</v>
      </c>
    </row>
    <row r="68" spans="1:16" x14ac:dyDescent="0.25">
      <c r="A68" s="439"/>
      <c r="B68" s="30" t="s">
        <v>111</v>
      </c>
      <c r="C68" s="217"/>
      <c r="D68" s="218">
        <v>508</v>
      </c>
      <c r="E68" s="218">
        <v>429</v>
      </c>
      <c r="F68" s="218">
        <v>187</v>
      </c>
      <c r="G68" s="218">
        <v>497</v>
      </c>
      <c r="H68" s="218">
        <v>158</v>
      </c>
      <c r="I68" s="218">
        <v>78</v>
      </c>
      <c r="J68" s="218">
        <v>13</v>
      </c>
      <c r="K68" s="218">
        <v>124</v>
      </c>
      <c r="L68" s="218">
        <v>14</v>
      </c>
      <c r="M68" s="218">
        <v>151</v>
      </c>
      <c r="N68" s="218">
        <v>66</v>
      </c>
      <c r="O68" s="218">
        <v>136</v>
      </c>
      <c r="P68" s="111">
        <f t="shared" si="0"/>
        <v>2361</v>
      </c>
    </row>
    <row r="69" spans="1:16" x14ac:dyDescent="0.25">
      <c r="A69" s="439"/>
      <c r="B69" s="30" t="s">
        <v>112</v>
      </c>
      <c r="C69" s="217">
        <v>73</v>
      </c>
      <c r="D69" s="218">
        <v>409</v>
      </c>
      <c r="E69" s="218">
        <v>604</v>
      </c>
      <c r="F69" s="218">
        <v>295</v>
      </c>
      <c r="G69" s="218">
        <v>554</v>
      </c>
      <c r="H69" s="218">
        <v>91</v>
      </c>
      <c r="I69" s="218">
        <v>78</v>
      </c>
      <c r="J69" s="218"/>
      <c r="K69" s="218">
        <v>62</v>
      </c>
      <c r="L69" s="218">
        <v>4</v>
      </c>
      <c r="M69" s="218">
        <v>82</v>
      </c>
      <c r="N69" s="218">
        <v>29</v>
      </c>
      <c r="O69" s="218">
        <v>108</v>
      </c>
      <c r="P69" s="111">
        <f t="shared" si="0"/>
        <v>2389</v>
      </c>
    </row>
    <row r="70" spans="1:16" x14ac:dyDescent="0.25">
      <c r="A70" s="439"/>
      <c r="B70" s="30" t="s">
        <v>113</v>
      </c>
      <c r="C70" s="217">
        <v>48</v>
      </c>
      <c r="D70" s="218">
        <v>525</v>
      </c>
      <c r="E70" s="218">
        <v>736</v>
      </c>
      <c r="F70" s="218">
        <v>426</v>
      </c>
      <c r="G70" s="218">
        <v>507</v>
      </c>
      <c r="H70" s="218">
        <v>187</v>
      </c>
      <c r="I70" s="218">
        <v>92</v>
      </c>
      <c r="J70" s="218">
        <v>3</v>
      </c>
      <c r="K70" s="218">
        <v>96</v>
      </c>
      <c r="L70" s="218"/>
      <c r="M70" s="218">
        <v>100</v>
      </c>
      <c r="N70" s="218">
        <v>35</v>
      </c>
      <c r="O70" s="218">
        <v>146</v>
      </c>
      <c r="P70" s="111">
        <f t="shared" si="0"/>
        <v>2901</v>
      </c>
    </row>
    <row r="71" spans="1:16" x14ac:dyDescent="0.25">
      <c r="A71" s="439"/>
      <c r="B71" s="30" t="s">
        <v>114</v>
      </c>
      <c r="C71" s="217">
        <v>9</v>
      </c>
      <c r="D71" s="218">
        <v>404</v>
      </c>
      <c r="E71" s="218">
        <v>530</v>
      </c>
      <c r="F71" s="218">
        <v>288</v>
      </c>
      <c r="G71" s="218">
        <v>408</v>
      </c>
      <c r="H71" s="218">
        <v>101</v>
      </c>
      <c r="I71" s="218">
        <v>76</v>
      </c>
      <c r="J71" s="218">
        <v>3</v>
      </c>
      <c r="K71" s="218">
        <v>45</v>
      </c>
      <c r="L71" s="218">
        <v>9</v>
      </c>
      <c r="M71" s="218">
        <v>75</v>
      </c>
      <c r="N71" s="218">
        <v>35</v>
      </c>
      <c r="O71" s="218">
        <v>130</v>
      </c>
      <c r="P71" s="111">
        <f t="shared" si="0"/>
        <v>2113</v>
      </c>
    </row>
    <row r="72" spans="1:16" x14ac:dyDescent="0.25">
      <c r="A72" s="438" t="s">
        <v>132</v>
      </c>
      <c r="B72" s="30" t="s">
        <v>115</v>
      </c>
      <c r="C72" s="217">
        <v>58</v>
      </c>
      <c r="D72" s="215">
        <v>1944</v>
      </c>
      <c r="E72" s="215">
        <v>1921</v>
      </c>
      <c r="F72" s="218">
        <v>716</v>
      </c>
      <c r="G72" s="215">
        <v>1394</v>
      </c>
      <c r="H72" s="218">
        <v>341</v>
      </c>
      <c r="I72" s="218">
        <v>306</v>
      </c>
      <c r="J72" s="218">
        <v>16</v>
      </c>
      <c r="K72" s="218">
        <v>192</v>
      </c>
      <c r="L72" s="218">
        <v>18</v>
      </c>
      <c r="M72" s="218">
        <v>286</v>
      </c>
      <c r="N72" s="218">
        <v>93</v>
      </c>
      <c r="O72" s="218">
        <v>363</v>
      </c>
      <c r="P72" s="111">
        <f t="shared" si="0"/>
        <v>7648</v>
      </c>
    </row>
    <row r="73" spans="1:16" x14ac:dyDescent="0.25">
      <c r="A73" s="438"/>
      <c r="B73" s="30" t="s">
        <v>116</v>
      </c>
      <c r="C73" s="217">
        <v>7</v>
      </c>
      <c r="D73" s="218">
        <v>633</v>
      </c>
      <c r="E73" s="218">
        <v>634</v>
      </c>
      <c r="F73" s="218">
        <v>332</v>
      </c>
      <c r="G73" s="218">
        <v>615</v>
      </c>
      <c r="H73" s="218">
        <v>140</v>
      </c>
      <c r="I73" s="218">
        <v>80</v>
      </c>
      <c r="J73" s="218">
        <v>5</v>
      </c>
      <c r="K73" s="218">
        <v>101</v>
      </c>
      <c r="L73" s="218">
        <v>18</v>
      </c>
      <c r="M73" s="218">
        <v>102</v>
      </c>
      <c r="N73" s="218">
        <v>29</v>
      </c>
      <c r="O73" s="218">
        <v>124</v>
      </c>
      <c r="P73" s="111">
        <f t="shared" si="0"/>
        <v>2820</v>
      </c>
    </row>
    <row r="74" spans="1:16" x14ac:dyDescent="0.25">
      <c r="A74" s="438"/>
      <c r="B74" s="30" t="s">
        <v>117</v>
      </c>
      <c r="C74" s="217"/>
      <c r="D74" s="218">
        <v>303</v>
      </c>
      <c r="E74" s="218">
        <v>310</v>
      </c>
      <c r="F74" s="218">
        <v>260</v>
      </c>
      <c r="G74" s="218">
        <v>622</v>
      </c>
      <c r="H74" s="218">
        <v>194</v>
      </c>
      <c r="I74" s="218">
        <v>46</v>
      </c>
      <c r="J74" s="218">
        <v>4</v>
      </c>
      <c r="K74" s="218">
        <v>171</v>
      </c>
      <c r="L74" s="218">
        <v>22</v>
      </c>
      <c r="M74" s="218">
        <v>298</v>
      </c>
      <c r="N74" s="218">
        <v>57</v>
      </c>
      <c r="O74" s="218">
        <v>109</v>
      </c>
      <c r="P74" s="111">
        <f t="shared" ref="P74:P77" si="1">SUM(C74:O74)</f>
        <v>2396</v>
      </c>
    </row>
    <row r="75" spans="1:16" x14ac:dyDescent="0.25">
      <c r="A75" s="438"/>
      <c r="B75" s="30" t="s">
        <v>118</v>
      </c>
      <c r="C75" s="217">
        <v>109</v>
      </c>
      <c r="D75" s="218">
        <v>727</v>
      </c>
      <c r="E75" s="218">
        <v>701</v>
      </c>
      <c r="F75" s="218">
        <v>327</v>
      </c>
      <c r="G75" s="218">
        <v>695</v>
      </c>
      <c r="H75" s="218">
        <v>202</v>
      </c>
      <c r="I75" s="218">
        <v>56</v>
      </c>
      <c r="J75" s="218">
        <v>3</v>
      </c>
      <c r="K75" s="218">
        <v>75</v>
      </c>
      <c r="L75" s="218">
        <v>16</v>
      </c>
      <c r="M75" s="218">
        <v>179</v>
      </c>
      <c r="N75" s="218">
        <v>32</v>
      </c>
      <c r="O75" s="218">
        <v>146</v>
      </c>
      <c r="P75" s="111">
        <f t="shared" si="1"/>
        <v>3268</v>
      </c>
    </row>
    <row r="76" spans="1:16" x14ac:dyDescent="0.25">
      <c r="A76" s="438"/>
      <c r="B76" s="30" t="s">
        <v>119</v>
      </c>
      <c r="C76" s="217">
        <v>3</v>
      </c>
      <c r="D76" s="218">
        <v>952</v>
      </c>
      <c r="E76" s="215">
        <v>1160</v>
      </c>
      <c r="F76" s="218">
        <v>575</v>
      </c>
      <c r="G76" s="215">
        <v>1060</v>
      </c>
      <c r="H76" s="218">
        <v>231</v>
      </c>
      <c r="I76" s="218">
        <v>262</v>
      </c>
      <c r="J76" s="218">
        <v>10</v>
      </c>
      <c r="K76" s="218">
        <v>195</v>
      </c>
      <c r="L76" s="218">
        <v>27</v>
      </c>
      <c r="M76" s="218">
        <v>205</v>
      </c>
      <c r="N76" s="218">
        <v>80</v>
      </c>
      <c r="O76" s="218">
        <v>226</v>
      </c>
      <c r="P76" s="111">
        <f t="shared" si="1"/>
        <v>4986</v>
      </c>
    </row>
    <row r="77" spans="1:16" x14ac:dyDescent="0.25">
      <c r="A77" s="438"/>
      <c r="B77" s="30" t="s">
        <v>120</v>
      </c>
      <c r="C77" s="217">
        <v>108</v>
      </c>
      <c r="D77" s="218">
        <v>133</v>
      </c>
      <c r="E77" s="218">
        <v>166</v>
      </c>
      <c r="F77" s="218">
        <v>117</v>
      </c>
      <c r="G77" s="218">
        <v>156</v>
      </c>
      <c r="H77" s="218">
        <v>34</v>
      </c>
      <c r="I77" s="218">
        <v>34</v>
      </c>
      <c r="J77" s="218">
        <v>3</v>
      </c>
      <c r="K77" s="218">
        <v>10</v>
      </c>
      <c r="L77" s="218"/>
      <c r="M77" s="218">
        <v>24</v>
      </c>
      <c r="N77" s="218">
        <v>32</v>
      </c>
      <c r="O77" s="218">
        <v>43</v>
      </c>
      <c r="P77" s="111">
        <f t="shared" si="1"/>
        <v>860</v>
      </c>
    </row>
    <row r="78" spans="1:16" x14ac:dyDescent="0.25">
      <c r="B78" s="132" t="s">
        <v>121</v>
      </c>
      <c r="C78" s="108">
        <f>SUM(C9:C77)</f>
        <v>5367</v>
      </c>
      <c r="D78" s="114">
        <f t="shared" ref="D78:P78" si="2">SUM(D9:D77)</f>
        <v>90900</v>
      </c>
      <c r="E78" s="114">
        <f t="shared" si="2"/>
        <v>66914</v>
      </c>
      <c r="F78" s="114">
        <f t="shared" si="2"/>
        <v>33660</v>
      </c>
      <c r="G78" s="114">
        <f t="shared" si="2"/>
        <v>70166</v>
      </c>
      <c r="H78" s="114">
        <f t="shared" si="2"/>
        <v>22567</v>
      </c>
      <c r="I78" s="114">
        <f t="shared" si="2"/>
        <v>13649</v>
      </c>
      <c r="J78" s="114">
        <f t="shared" si="2"/>
        <v>793</v>
      </c>
      <c r="K78" s="114">
        <f t="shared" si="2"/>
        <v>12657</v>
      </c>
      <c r="L78" s="114">
        <f t="shared" si="2"/>
        <v>2060</v>
      </c>
      <c r="M78" s="114">
        <f t="shared" si="2"/>
        <v>20152</v>
      </c>
      <c r="N78" s="114">
        <f t="shared" si="2"/>
        <v>7002</v>
      </c>
      <c r="O78" s="114">
        <f t="shared" si="2"/>
        <v>20071</v>
      </c>
      <c r="P78" s="106">
        <f t="shared" si="2"/>
        <v>365958</v>
      </c>
    </row>
    <row r="79" spans="1:16" x14ac:dyDescent="0.25">
      <c r="P79" s="58"/>
    </row>
  </sheetData>
  <mergeCells count="26">
    <mergeCell ref="B7:B8"/>
    <mergeCell ref="A7:A8"/>
    <mergeCell ref="P7:P8"/>
    <mergeCell ref="C7:C8"/>
    <mergeCell ref="D7:D8"/>
    <mergeCell ref="E7:E8"/>
    <mergeCell ref="F7:F8"/>
    <mergeCell ref="G7:G8"/>
    <mergeCell ref="H7:H8"/>
    <mergeCell ref="O7:O8"/>
    <mergeCell ref="I7:I8"/>
    <mergeCell ref="J7:J8"/>
    <mergeCell ref="K7:K8"/>
    <mergeCell ref="L7:L8"/>
    <mergeCell ref="M7:M8"/>
    <mergeCell ref="N7:N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O81"/>
  <sheetViews>
    <sheetView zoomScale="60" zoomScaleNormal="60" workbookViewId="0">
      <selection activeCell="G7" sqref="G7:G8"/>
    </sheetView>
  </sheetViews>
  <sheetFormatPr baseColWidth="10" defaultRowHeight="15" x14ac:dyDescent="0.25"/>
  <cols>
    <col min="1" max="1" width="15.5703125" customWidth="1"/>
    <col min="2" max="2" width="30.5703125" customWidth="1"/>
    <col min="3" max="3" width="13" style="196" customWidth="1"/>
    <col min="4" max="5" width="15" style="196" customWidth="1"/>
    <col min="6" max="6" width="13.5703125" style="196" customWidth="1"/>
    <col min="7" max="7" width="19.42578125" style="196" customWidth="1"/>
    <col min="8" max="8" width="22" customWidth="1"/>
    <col min="9" max="9" width="21.42578125" customWidth="1"/>
    <col min="10" max="11" width="22.42578125" customWidth="1"/>
    <col min="12" max="12" width="20" customWidth="1"/>
    <col min="13" max="13" width="17.5703125" customWidth="1"/>
    <col min="14" max="14" width="17" customWidth="1"/>
  </cols>
  <sheetData>
    <row r="1" spans="1:15" s="198" customFormat="1" ht="27" customHeight="1" x14ac:dyDescent="0.4">
      <c r="A1" s="197"/>
      <c r="B1" s="201" t="s">
        <v>134</v>
      </c>
      <c r="C1" s="199"/>
      <c r="D1" s="197"/>
      <c r="E1" s="197"/>
      <c r="F1" s="197"/>
      <c r="G1" s="197"/>
      <c r="H1" s="200"/>
      <c r="I1" s="199"/>
      <c r="J1" s="197"/>
      <c r="K1" s="197"/>
      <c r="L1" s="197"/>
      <c r="M1" s="197"/>
      <c r="N1" s="202"/>
      <c r="O1" s="202"/>
    </row>
    <row r="3" spans="1:15" ht="15.75" x14ac:dyDescent="0.25">
      <c r="A3" s="2" t="s">
        <v>289</v>
      </c>
      <c r="B3" s="2"/>
    </row>
    <row r="4" spans="1:15" ht="15.75" x14ac:dyDescent="0.25">
      <c r="A4" s="2"/>
      <c r="B4" s="2"/>
    </row>
    <row r="5" spans="1:15" ht="15.75" x14ac:dyDescent="0.25">
      <c r="A5" s="2" t="s">
        <v>402</v>
      </c>
      <c r="B5" s="2"/>
    </row>
    <row r="6" spans="1:15" s="104" customFormat="1" ht="15.75" x14ac:dyDescent="0.25">
      <c r="A6" s="2"/>
      <c r="B6" s="2"/>
      <c r="C6" s="196"/>
      <c r="D6" s="196"/>
      <c r="E6" s="196"/>
      <c r="F6" s="196"/>
      <c r="G6" s="196"/>
    </row>
    <row r="7" spans="1:15" x14ac:dyDescent="0.25">
      <c r="A7" s="495" t="s">
        <v>123</v>
      </c>
      <c r="B7" s="495" t="s">
        <v>122</v>
      </c>
      <c r="C7" s="531" t="s">
        <v>216</v>
      </c>
      <c r="D7" s="531" t="s">
        <v>217</v>
      </c>
      <c r="E7" s="531" t="s">
        <v>218</v>
      </c>
      <c r="F7" s="531" t="s">
        <v>219</v>
      </c>
      <c r="G7" s="531" t="s">
        <v>220</v>
      </c>
      <c r="H7" s="531" t="s">
        <v>221</v>
      </c>
      <c r="I7" s="531" t="s">
        <v>222</v>
      </c>
      <c r="J7" s="531" t="s">
        <v>223</v>
      </c>
      <c r="K7" s="531" t="s">
        <v>224</v>
      </c>
      <c r="L7" s="531" t="s">
        <v>225</v>
      </c>
      <c r="M7" s="531" t="s">
        <v>226</v>
      </c>
      <c r="N7" s="531" t="s">
        <v>269</v>
      </c>
      <c r="O7" s="531" t="s">
        <v>6</v>
      </c>
    </row>
    <row r="8" spans="1:15" ht="149.25" customHeight="1" x14ac:dyDescent="0.25">
      <c r="A8" s="495"/>
      <c r="B8" s="495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</row>
    <row r="9" spans="1:15" x14ac:dyDescent="0.25">
      <c r="A9" s="438" t="s">
        <v>124</v>
      </c>
      <c r="B9" s="30" t="s">
        <v>52</v>
      </c>
      <c r="C9" s="163">
        <v>2432</v>
      </c>
      <c r="D9" s="157">
        <v>336</v>
      </c>
      <c r="E9" s="157">
        <v>113</v>
      </c>
      <c r="F9" s="157">
        <v>212</v>
      </c>
      <c r="G9" s="157">
        <v>48</v>
      </c>
      <c r="H9" s="218">
        <v>167</v>
      </c>
      <c r="I9" s="218">
        <v>5</v>
      </c>
      <c r="J9" s="218">
        <v>41</v>
      </c>
      <c r="K9" s="218">
        <v>4</v>
      </c>
      <c r="L9" s="218">
        <v>147</v>
      </c>
      <c r="M9" s="218">
        <v>50</v>
      </c>
      <c r="N9" s="218">
        <v>196</v>
      </c>
      <c r="O9" s="111">
        <f>SUM(C9:N9)</f>
        <v>3751</v>
      </c>
    </row>
    <row r="10" spans="1:15" x14ac:dyDescent="0.25">
      <c r="A10" s="438"/>
      <c r="B10" s="30" t="s">
        <v>53</v>
      </c>
      <c r="C10" s="160">
        <v>6053</v>
      </c>
      <c r="D10" s="215">
        <v>918</v>
      </c>
      <c r="E10" s="215">
        <v>351</v>
      </c>
      <c r="F10" s="215">
        <v>667</v>
      </c>
      <c r="G10" s="215">
        <v>200</v>
      </c>
      <c r="H10" s="218">
        <v>485</v>
      </c>
      <c r="I10" s="218">
        <v>11</v>
      </c>
      <c r="J10" s="218">
        <v>210</v>
      </c>
      <c r="K10" s="218">
        <v>15</v>
      </c>
      <c r="L10" s="218">
        <v>462</v>
      </c>
      <c r="M10" s="218">
        <v>105</v>
      </c>
      <c r="N10" s="218">
        <v>433</v>
      </c>
      <c r="O10" s="216">
        <f t="shared" ref="O10:O73" si="0">SUM(C10:N10)</f>
        <v>9910</v>
      </c>
    </row>
    <row r="11" spans="1:15" x14ac:dyDescent="0.25">
      <c r="A11" s="438"/>
      <c r="B11" s="30" t="s">
        <v>54</v>
      </c>
      <c r="C11" s="160">
        <v>4637</v>
      </c>
      <c r="D11" s="215">
        <v>1038</v>
      </c>
      <c r="E11" s="215">
        <v>349</v>
      </c>
      <c r="F11" s="215">
        <v>725</v>
      </c>
      <c r="G11" s="215">
        <v>211</v>
      </c>
      <c r="H11" s="218">
        <v>328</v>
      </c>
      <c r="I11" s="218">
        <v>11</v>
      </c>
      <c r="J11" s="218">
        <v>150</v>
      </c>
      <c r="K11" s="218">
        <v>23</v>
      </c>
      <c r="L11" s="218">
        <v>409</v>
      </c>
      <c r="M11" s="218">
        <v>77</v>
      </c>
      <c r="N11" s="218">
        <v>481</v>
      </c>
      <c r="O11" s="216">
        <f t="shared" si="0"/>
        <v>8439</v>
      </c>
    </row>
    <row r="12" spans="1:15" x14ac:dyDescent="0.25">
      <c r="A12" s="438"/>
      <c r="B12" s="30" t="s">
        <v>55</v>
      </c>
      <c r="C12" s="160">
        <v>3364</v>
      </c>
      <c r="D12" s="215">
        <v>680</v>
      </c>
      <c r="E12" s="218">
        <v>216</v>
      </c>
      <c r="F12" s="215">
        <v>466</v>
      </c>
      <c r="G12" s="218">
        <v>129</v>
      </c>
      <c r="H12" s="218">
        <v>289</v>
      </c>
      <c r="I12" s="218">
        <v>4</v>
      </c>
      <c r="J12" s="218">
        <v>108</v>
      </c>
      <c r="K12" s="218">
        <v>11</v>
      </c>
      <c r="L12" s="218">
        <v>214</v>
      </c>
      <c r="M12" s="218">
        <v>58</v>
      </c>
      <c r="N12" s="218">
        <v>263</v>
      </c>
      <c r="O12" s="216">
        <f t="shared" si="0"/>
        <v>5802</v>
      </c>
    </row>
    <row r="13" spans="1:15" x14ac:dyDescent="0.25">
      <c r="A13" s="438"/>
      <c r="B13" s="30" t="s">
        <v>56</v>
      </c>
      <c r="C13" s="160">
        <v>3606</v>
      </c>
      <c r="D13" s="215">
        <v>1182</v>
      </c>
      <c r="E13" s="218">
        <v>274</v>
      </c>
      <c r="F13" s="215">
        <v>535</v>
      </c>
      <c r="G13" s="218">
        <v>114</v>
      </c>
      <c r="H13" s="218">
        <v>587</v>
      </c>
      <c r="I13" s="218">
        <v>6</v>
      </c>
      <c r="J13" s="218">
        <v>59</v>
      </c>
      <c r="K13" s="218">
        <v>6</v>
      </c>
      <c r="L13" s="218">
        <v>152</v>
      </c>
      <c r="M13" s="218">
        <v>37</v>
      </c>
      <c r="N13" s="218">
        <v>266</v>
      </c>
      <c r="O13" s="216">
        <f t="shared" si="0"/>
        <v>6824</v>
      </c>
    </row>
    <row r="14" spans="1:15" x14ac:dyDescent="0.25">
      <c r="A14" s="438"/>
      <c r="B14" s="30" t="s">
        <v>57</v>
      </c>
      <c r="C14" s="160">
        <v>2031</v>
      </c>
      <c r="D14" s="215">
        <v>464</v>
      </c>
      <c r="E14" s="218">
        <v>160</v>
      </c>
      <c r="F14" s="215">
        <v>314</v>
      </c>
      <c r="G14" s="218">
        <v>51</v>
      </c>
      <c r="H14" s="218">
        <v>185</v>
      </c>
      <c r="I14" s="218">
        <v>3</v>
      </c>
      <c r="J14" s="218">
        <v>58</v>
      </c>
      <c r="K14" s="218">
        <v>8</v>
      </c>
      <c r="L14" s="218">
        <v>145</v>
      </c>
      <c r="M14" s="218">
        <v>33</v>
      </c>
      <c r="N14" s="218">
        <v>176</v>
      </c>
      <c r="O14" s="216">
        <f t="shared" si="0"/>
        <v>3628</v>
      </c>
    </row>
    <row r="15" spans="1:15" x14ac:dyDescent="0.25">
      <c r="A15" s="438" t="s">
        <v>125</v>
      </c>
      <c r="B15" s="30" t="s">
        <v>58</v>
      </c>
      <c r="C15" s="160">
        <v>1191</v>
      </c>
      <c r="D15" s="218">
        <v>365</v>
      </c>
      <c r="E15" s="218">
        <v>88</v>
      </c>
      <c r="F15" s="218">
        <v>202</v>
      </c>
      <c r="G15" s="218">
        <v>37</v>
      </c>
      <c r="H15" s="218">
        <v>81</v>
      </c>
      <c r="I15" s="218">
        <v>4</v>
      </c>
      <c r="J15" s="218">
        <v>35</v>
      </c>
      <c r="K15" s="218"/>
      <c r="L15" s="218">
        <v>90</v>
      </c>
      <c r="M15" s="218">
        <v>21</v>
      </c>
      <c r="N15" s="218">
        <v>105</v>
      </c>
      <c r="O15" s="216">
        <f t="shared" si="0"/>
        <v>2219</v>
      </c>
    </row>
    <row r="16" spans="1:15" x14ac:dyDescent="0.25">
      <c r="A16" s="438"/>
      <c r="B16" s="30" t="s">
        <v>59</v>
      </c>
      <c r="C16" s="217">
        <v>851</v>
      </c>
      <c r="D16" s="215">
        <v>500</v>
      </c>
      <c r="E16" s="218">
        <v>157</v>
      </c>
      <c r="F16" s="218">
        <v>273</v>
      </c>
      <c r="G16" s="218">
        <v>52</v>
      </c>
      <c r="H16" s="218">
        <v>39</v>
      </c>
      <c r="I16" s="218">
        <v>1</v>
      </c>
      <c r="J16" s="218">
        <v>16</v>
      </c>
      <c r="K16" s="218">
        <v>3</v>
      </c>
      <c r="L16" s="218">
        <v>77</v>
      </c>
      <c r="M16" s="218">
        <v>8</v>
      </c>
      <c r="N16" s="218">
        <v>92</v>
      </c>
      <c r="O16" s="216">
        <f t="shared" si="0"/>
        <v>2069</v>
      </c>
    </row>
    <row r="17" spans="1:15" x14ac:dyDescent="0.25">
      <c r="A17" s="438"/>
      <c r="B17" s="30" t="s">
        <v>60</v>
      </c>
      <c r="C17" s="160">
        <v>1420</v>
      </c>
      <c r="D17" s="215">
        <v>506</v>
      </c>
      <c r="E17" s="218">
        <v>163</v>
      </c>
      <c r="F17" s="215">
        <v>257</v>
      </c>
      <c r="G17" s="218">
        <v>75</v>
      </c>
      <c r="H17" s="218">
        <v>86</v>
      </c>
      <c r="I17" s="218"/>
      <c r="J17" s="218">
        <v>59</v>
      </c>
      <c r="K17" s="218">
        <v>9</v>
      </c>
      <c r="L17" s="218">
        <v>127</v>
      </c>
      <c r="M17" s="218">
        <v>32</v>
      </c>
      <c r="N17" s="218">
        <v>141</v>
      </c>
      <c r="O17" s="216">
        <f t="shared" si="0"/>
        <v>2875</v>
      </c>
    </row>
    <row r="18" spans="1:15" x14ac:dyDescent="0.25">
      <c r="A18" s="438"/>
      <c r="B18" s="30" t="s">
        <v>61</v>
      </c>
      <c r="C18" s="160">
        <v>1316</v>
      </c>
      <c r="D18" s="218">
        <v>490</v>
      </c>
      <c r="E18" s="218">
        <v>121</v>
      </c>
      <c r="F18" s="218">
        <v>253</v>
      </c>
      <c r="G18" s="218">
        <v>41</v>
      </c>
      <c r="H18" s="218">
        <v>124</v>
      </c>
      <c r="I18" s="218">
        <v>5</v>
      </c>
      <c r="J18" s="218">
        <v>52</v>
      </c>
      <c r="K18" s="218">
        <v>6</v>
      </c>
      <c r="L18" s="218">
        <v>56</v>
      </c>
      <c r="M18" s="218">
        <v>9</v>
      </c>
      <c r="N18" s="218">
        <v>89</v>
      </c>
      <c r="O18" s="216">
        <f t="shared" si="0"/>
        <v>2562</v>
      </c>
    </row>
    <row r="19" spans="1:15" x14ac:dyDescent="0.25">
      <c r="A19" s="438"/>
      <c r="B19" s="30" t="s">
        <v>62</v>
      </c>
      <c r="C19" s="160">
        <v>1754</v>
      </c>
      <c r="D19" s="218">
        <v>333</v>
      </c>
      <c r="E19" s="218">
        <v>122</v>
      </c>
      <c r="F19" s="218">
        <v>237</v>
      </c>
      <c r="G19" s="218">
        <v>63</v>
      </c>
      <c r="H19" s="218">
        <v>142</v>
      </c>
      <c r="I19" s="218">
        <v>4</v>
      </c>
      <c r="J19" s="218">
        <v>51</v>
      </c>
      <c r="K19" s="218">
        <v>15</v>
      </c>
      <c r="L19" s="218">
        <v>132</v>
      </c>
      <c r="M19" s="218">
        <v>34</v>
      </c>
      <c r="N19" s="218">
        <v>154</v>
      </c>
      <c r="O19" s="216">
        <f t="shared" si="0"/>
        <v>3041</v>
      </c>
    </row>
    <row r="20" spans="1:15" x14ac:dyDescent="0.25">
      <c r="A20" s="438"/>
      <c r="B20" s="30" t="s">
        <v>63</v>
      </c>
      <c r="C20" s="217">
        <v>971</v>
      </c>
      <c r="D20" s="218">
        <v>432</v>
      </c>
      <c r="E20" s="218">
        <v>96</v>
      </c>
      <c r="F20" s="218">
        <v>203</v>
      </c>
      <c r="G20" s="218">
        <v>37</v>
      </c>
      <c r="H20" s="218">
        <v>84</v>
      </c>
      <c r="I20" s="218">
        <v>1</v>
      </c>
      <c r="J20" s="218">
        <v>23</v>
      </c>
      <c r="K20" s="218">
        <v>2</v>
      </c>
      <c r="L20" s="218">
        <v>79</v>
      </c>
      <c r="M20" s="218">
        <v>14</v>
      </c>
      <c r="N20" s="218">
        <v>79</v>
      </c>
      <c r="O20" s="216">
        <f t="shared" si="0"/>
        <v>2021</v>
      </c>
    </row>
    <row r="21" spans="1:15" x14ac:dyDescent="0.25">
      <c r="A21" s="438"/>
      <c r="B21" s="30" t="s">
        <v>64</v>
      </c>
      <c r="C21" s="217">
        <v>26</v>
      </c>
      <c r="D21" s="218">
        <v>6</v>
      </c>
      <c r="E21" s="218"/>
      <c r="F21" s="218">
        <v>1</v>
      </c>
      <c r="G21" s="218">
        <v>1</v>
      </c>
      <c r="H21" s="218"/>
      <c r="I21" s="218"/>
      <c r="J21" s="218">
        <v>1</v>
      </c>
      <c r="K21" s="218"/>
      <c r="L21" s="218"/>
      <c r="M21" s="218"/>
      <c r="N21" s="218"/>
      <c r="O21" s="216">
        <f t="shared" si="0"/>
        <v>35</v>
      </c>
    </row>
    <row r="22" spans="1:15" x14ac:dyDescent="0.25">
      <c r="A22" s="439" t="s">
        <v>126</v>
      </c>
      <c r="B22" s="30" t="s">
        <v>65</v>
      </c>
      <c r="C22" s="160">
        <v>2563</v>
      </c>
      <c r="D22" s="215">
        <v>1038</v>
      </c>
      <c r="E22" s="215">
        <v>283</v>
      </c>
      <c r="F22" s="215">
        <v>491</v>
      </c>
      <c r="G22" s="218">
        <v>97</v>
      </c>
      <c r="H22" s="218">
        <v>179</v>
      </c>
      <c r="I22" s="218">
        <v>3</v>
      </c>
      <c r="J22" s="218">
        <v>89</v>
      </c>
      <c r="K22" s="218">
        <v>7</v>
      </c>
      <c r="L22" s="218">
        <v>184</v>
      </c>
      <c r="M22" s="218">
        <v>42</v>
      </c>
      <c r="N22" s="218">
        <v>272</v>
      </c>
      <c r="O22" s="216">
        <f t="shared" si="0"/>
        <v>5248</v>
      </c>
    </row>
    <row r="23" spans="1:15" x14ac:dyDescent="0.25">
      <c r="A23" s="439"/>
      <c r="B23" s="30" t="s">
        <v>66</v>
      </c>
      <c r="C23" s="160">
        <v>1330</v>
      </c>
      <c r="D23" s="215">
        <v>767</v>
      </c>
      <c r="E23" s="218">
        <v>201</v>
      </c>
      <c r="F23" s="215">
        <v>320</v>
      </c>
      <c r="G23" s="218">
        <v>112</v>
      </c>
      <c r="H23" s="218">
        <v>84</v>
      </c>
      <c r="I23" s="218">
        <v>4</v>
      </c>
      <c r="J23" s="218">
        <v>37</v>
      </c>
      <c r="K23" s="218">
        <v>15</v>
      </c>
      <c r="L23" s="218">
        <v>105</v>
      </c>
      <c r="M23" s="218">
        <v>42</v>
      </c>
      <c r="N23" s="218">
        <v>173</v>
      </c>
      <c r="O23" s="216">
        <f t="shared" si="0"/>
        <v>3190</v>
      </c>
    </row>
    <row r="24" spans="1:15" x14ac:dyDescent="0.25">
      <c r="A24" s="439"/>
      <c r="B24" s="30" t="s">
        <v>67</v>
      </c>
      <c r="C24" s="217">
        <v>947</v>
      </c>
      <c r="D24" s="215">
        <v>754</v>
      </c>
      <c r="E24" s="218">
        <v>164</v>
      </c>
      <c r="F24" s="218">
        <v>240</v>
      </c>
      <c r="G24" s="218">
        <v>36</v>
      </c>
      <c r="H24" s="218">
        <v>79</v>
      </c>
      <c r="I24" s="218">
        <v>1</v>
      </c>
      <c r="J24" s="218">
        <v>27</v>
      </c>
      <c r="K24" s="218">
        <v>4</v>
      </c>
      <c r="L24" s="218">
        <v>55</v>
      </c>
      <c r="M24" s="218">
        <v>12</v>
      </c>
      <c r="N24" s="218">
        <v>89</v>
      </c>
      <c r="O24" s="216">
        <f t="shared" si="0"/>
        <v>2408</v>
      </c>
    </row>
    <row r="25" spans="1:15" x14ac:dyDescent="0.25">
      <c r="A25" s="439"/>
      <c r="B25" s="30" t="s">
        <v>68</v>
      </c>
      <c r="C25" s="160">
        <v>1500</v>
      </c>
      <c r="D25" s="215">
        <v>845</v>
      </c>
      <c r="E25" s="218">
        <v>187</v>
      </c>
      <c r="F25" s="215">
        <v>369</v>
      </c>
      <c r="G25" s="218">
        <v>81</v>
      </c>
      <c r="H25" s="218">
        <v>94</v>
      </c>
      <c r="I25" s="218">
        <v>6</v>
      </c>
      <c r="J25" s="218">
        <v>54</v>
      </c>
      <c r="K25" s="218">
        <v>5</v>
      </c>
      <c r="L25" s="218">
        <v>154</v>
      </c>
      <c r="M25" s="218">
        <v>29</v>
      </c>
      <c r="N25" s="218">
        <v>151</v>
      </c>
      <c r="O25" s="216">
        <f t="shared" si="0"/>
        <v>3475</v>
      </c>
    </row>
    <row r="26" spans="1:15" x14ac:dyDescent="0.25">
      <c r="A26" s="439"/>
      <c r="B26" s="30" t="s">
        <v>69</v>
      </c>
      <c r="C26" s="217">
        <v>525</v>
      </c>
      <c r="D26" s="218">
        <v>433</v>
      </c>
      <c r="E26" s="218">
        <v>122</v>
      </c>
      <c r="F26" s="218">
        <v>183</v>
      </c>
      <c r="G26" s="218">
        <v>38</v>
      </c>
      <c r="H26" s="218">
        <v>47</v>
      </c>
      <c r="I26" s="218"/>
      <c r="J26" s="218">
        <v>17</v>
      </c>
      <c r="K26" s="218">
        <v>1</v>
      </c>
      <c r="L26" s="218">
        <v>37</v>
      </c>
      <c r="M26" s="218">
        <v>3</v>
      </c>
      <c r="N26" s="218">
        <v>63</v>
      </c>
      <c r="O26" s="216">
        <f t="shared" si="0"/>
        <v>1469</v>
      </c>
    </row>
    <row r="27" spans="1:15" x14ac:dyDescent="0.25">
      <c r="A27" s="439"/>
      <c r="B27" s="30" t="s">
        <v>70</v>
      </c>
      <c r="C27" s="217">
        <v>928</v>
      </c>
      <c r="D27" s="215">
        <v>651</v>
      </c>
      <c r="E27" s="218">
        <v>157</v>
      </c>
      <c r="F27" s="218">
        <v>217</v>
      </c>
      <c r="G27" s="218">
        <v>54</v>
      </c>
      <c r="H27" s="218">
        <v>62</v>
      </c>
      <c r="I27" s="218">
        <v>3</v>
      </c>
      <c r="J27" s="218">
        <v>20</v>
      </c>
      <c r="K27" s="218"/>
      <c r="L27" s="218">
        <v>45</v>
      </c>
      <c r="M27" s="218">
        <v>13</v>
      </c>
      <c r="N27" s="218">
        <v>89</v>
      </c>
      <c r="O27" s="216">
        <f t="shared" si="0"/>
        <v>2239</v>
      </c>
    </row>
    <row r="28" spans="1:15" x14ac:dyDescent="0.25">
      <c r="A28" s="439"/>
      <c r="B28" s="30" t="s">
        <v>71</v>
      </c>
      <c r="C28" s="217">
        <v>338</v>
      </c>
      <c r="D28" s="218">
        <v>340</v>
      </c>
      <c r="E28" s="218">
        <v>86</v>
      </c>
      <c r="F28" s="218">
        <v>127</v>
      </c>
      <c r="G28" s="218">
        <v>26</v>
      </c>
      <c r="H28" s="218">
        <v>20</v>
      </c>
      <c r="I28" s="218">
        <v>1</v>
      </c>
      <c r="J28" s="218">
        <v>17</v>
      </c>
      <c r="K28" s="218"/>
      <c r="L28" s="218">
        <v>27</v>
      </c>
      <c r="M28" s="218">
        <v>4</v>
      </c>
      <c r="N28" s="218">
        <v>44</v>
      </c>
      <c r="O28" s="216">
        <f t="shared" si="0"/>
        <v>1030</v>
      </c>
    </row>
    <row r="29" spans="1:15" x14ac:dyDescent="0.25">
      <c r="A29" s="438" t="s">
        <v>127</v>
      </c>
      <c r="B29" s="30" t="s">
        <v>72</v>
      </c>
      <c r="C29" s="160">
        <v>2468</v>
      </c>
      <c r="D29" s="215">
        <v>800</v>
      </c>
      <c r="E29" s="218">
        <v>247</v>
      </c>
      <c r="F29" s="215">
        <v>512</v>
      </c>
      <c r="G29" s="218">
        <v>128</v>
      </c>
      <c r="H29" s="218">
        <v>183</v>
      </c>
      <c r="I29" s="218">
        <v>6</v>
      </c>
      <c r="J29" s="218">
        <v>91</v>
      </c>
      <c r="K29" s="218">
        <v>6</v>
      </c>
      <c r="L29" s="218">
        <v>176</v>
      </c>
      <c r="M29" s="218">
        <v>46</v>
      </c>
      <c r="N29" s="218">
        <v>259</v>
      </c>
      <c r="O29" s="216">
        <f t="shared" si="0"/>
        <v>4922</v>
      </c>
    </row>
    <row r="30" spans="1:15" x14ac:dyDescent="0.25">
      <c r="A30" s="438"/>
      <c r="B30" s="30" t="s">
        <v>73</v>
      </c>
      <c r="C30" s="217">
        <v>823</v>
      </c>
      <c r="D30" s="218">
        <v>399</v>
      </c>
      <c r="E30" s="218">
        <v>128</v>
      </c>
      <c r="F30" s="218">
        <v>149</v>
      </c>
      <c r="G30" s="218">
        <v>58</v>
      </c>
      <c r="H30" s="218">
        <v>42</v>
      </c>
      <c r="I30" s="218">
        <v>1</v>
      </c>
      <c r="J30" s="218">
        <v>9</v>
      </c>
      <c r="K30" s="218"/>
      <c r="L30" s="218">
        <v>54</v>
      </c>
      <c r="M30" s="218">
        <v>9</v>
      </c>
      <c r="N30" s="218">
        <v>69</v>
      </c>
      <c r="O30" s="216">
        <f t="shared" si="0"/>
        <v>1741</v>
      </c>
    </row>
    <row r="31" spans="1:15" x14ac:dyDescent="0.25">
      <c r="A31" s="438"/>
      <c r="B31" s="30" t="s">
        <v>74</v>
      </c>
      <c r="C31" s="217">
        <v>855</v>
      </c>
      <c r="D31" s="218">
        <v>369</v>
      </c>
      <c r="E31" s="218">
        <v>124</v>
      </c>
      <c r="F31" s="218">
        <v>205</v>
      </c>
      <c r="G31" s="218">
        <v>61</v>
      </c>
      <c r="H31" s="218">
        <v>57</v>
      </c>
      <c r="I31" s="218">
        <v>5</v>
      </c>
      <c r="J31" s="218">
        <v>36</v>
      </c>
      <c r="K31" s="218"/>
      <c r="L31" s="218">
        <v>76</v>
      </c>
      <c r="M31" s="218">
        <v>21</v>
      </c>
      <c r="N31" s="218">
        <v>99</v>
      </c>
      <c r="O31" s="216">
        <f t="shared" si="0"/>
        <v>1908</v>
      </c>
    </row>
    <row r="32" spans="1:15" x14ac:dyDescent="0.25">
      <c r="A32" s="438"/>
      <c r="B32" s="30" t="s">
        <v>75</v>
      </c>
      <c r="C32" s="217">
        <v>497</v>
      </c>
      <c r="D32" s="218">
        <v>346</v>
      </c>
      <c r="E32" s="218">
        <v>126</v>
      </c>
      <c r="F32" s="218">
        <v>159</v>
      </c>
      <c r="G32" s="218">
        <v>42</v>
      </c>
      <c r="H32" s="218">
        <v>39</v>
      </c>
      <c r="I32" s="218">
        <v>3</v>
      </c>
      <c r="J32" s="218">
        <v>17</v>
      </c>
      <c r="K32" s="218">
        <v>2</v>
      </c>
      <c r="L32" s="218">
        <v>36</v>
      </c>
      <c r="M32" s="218">
        <v>9</v>
      </c>
      <c r="N32" s="218">
        <v>50</v>
      </c>
      <c r="O32" s="216">
        <f t="shared" si="0"/>
        <v>1326</v>
      </c>
    </row>
    <row r="33" spans="1:15" x14ac:dyDescent="0.25">
      <c r="A33" s="438"/>
      <c r="B33" s="30" t="s">
        <v>76</v>
      </c>
      <c r="C33" s="217">
        <v>164</v>
      </c>
      <c r="D33" s="218">
        <v>131</v>
      </c>
      <c r="E33" s="218">
        <v>56</v>
      </c>
      <c r="F33" s="218">
        <v>60</v>
      </c>
      <c r="G33" s="218">
        <v>4</v>
      </c>
      <c r="H33" s="218">
        <v>11</v>
      </c>
      <c r="I33" s="218"/>
      <c r="J33" s="218">
        <v>8</v>
      </c>
      <c r="K33" s="218"/>
      <c r="L33" s="218">
        <v>18</v>
      </c>
      <c r="M33" s="218">
        <v>3</v>
      </c>
      <c r="N33" s="218">
        <v>30</v>
      </c>
      <c r="O33" s="216">
        <f t="shared" si="0"/>
        <v>485</v>
      </c>
    </row>
    <row r="34" spans="1:15" x14ac:dyDescent="0.25">
      <c r="A34" s="438"/>
      <c r="B34" s="30" t="s">
        <v>77</v>
      </c>
      <c r="C34" s="217">
        <v>48</v>
      </c>
      <c r="D34" s="218">
        <v>21</v>
      </c>
      <c r="E34" s="218">
        <v>8</v>
      </c>
      <c r="F34" s="218">
        <v>10</v>
      </c>
      <c r="G34" s="218">
        <v>1</v>
      </c>
      <c r="H34" s="218">
        <v>1</v>
      </c>
      <c r="I34" s="218"/>
      <c r="J34" s="218"/>
      <c r="K34" s="218"/>
      <c r="L34" s="218">
        <v>6</v>
      </c>
      <c r="M34" s="218">
        <v>1</v>
      </c>
      <c r="N34" s="218">
        <v>4</v>
      </c>
      <c r="O34" s="216">
        <f t="shared" si="0"/>
        <v>100</v>
      </c>
    </row>
    <row r="35" spans="1:15" x14ac:dyDescent="0.25">
      <c r="A35" s="438"/>
      <c r="B35" s="30" t="s">
        <v>78</v>
      </c>
      <c r="C35" s="217">
        <v>721</v>
      </c>
      <c r="D35" s="218">
        <v>438</v>
      </c>
      <c r="E35" s="218">
        <v>152</v>
      </c>
      <c r="F35" s="218">
        <v>277</v>
      </c>
      <c r="G35" s="218">
        <v>61</v>
      </c>
      <c r="H35" s="218">
        <v>51</v>
      </c>
      <c r="I35" s="218">
        <v>1</v>
      </c>
      <c r="J35" s="218">
        <v>27</v>
      </c>
      <c r="K35" s="218">
        <v>5</v>
      </c>
      <c r="L35" s="218">
        <v>64</v>
      </c>
      <c r="M35" s="218">
        <v>15</v>
      </c>
      <c r="N35" s="218">
        <v>92</v>
      </c>
      <c r="O35" s="216">
        <f t="shared" si="0"/>
        <v>1904</v>
      </c>
    </row>
    <row r="36" spans="1:15" x14ac:dyDescent="0.25">
      <c r="A36" s="438"/>
      <c r="B36" s="30" t="s">
        <v>79</v>
      </c>
      <c r="C36" s="217">
        <v>830</v>
      </c>
      <c r="D36" s="215">
        <v>474</v>
      </c>
      <c r="E36" s="218">
        <v>177</v>
      </c>
      <c r="F36" s="215">
        <v>342</v>
      </c>
      <c r="G36" s="218">
        <v>98</v>
      </c>
      <c r="H36" s="218">
        <v>62</v>
      </c>
      <c r="I36" s="218">
        <v>5</v>
      </c>
      <c r="J36" s="218">
        <v>69</v>
      </c>
      <c r="K36" s="218">
        <v>6</v>
      </c>
      <c r="L36" s="218">
        <v>147</v>
      </c>
      <c r="M36" s="218">
        <v>49</v>
      </c>
      <c r="N36" s="218">
        <v>140</v>
      </c>
      <c r="O36" s="216">
        <f t="shared" si="0"/>
        <v>2399</v>
      </c>
    </row>
    <row r="37" spans="1:15" x14ac:dyDescent="0.25">
      <c r="A37" s="438"/>
      <c r="B37" s="30" t="s">
        <v>80</v>
      </c>
      <c r="C37" s="217">
        <v>119</v>
      </c>
      <c r="D37" s="218">
        <v>68</v>
      </c>
      <c r="E37" s="218">
        <v>17</v>
      </c>
      <c r="F37" s="218">
        <v>17</v>
      </c>
      <c r="G37" s="218">
        <v>6</v>
      </c>
      <c r="H37" s="218">
        <v>12</v>
      </c>
      <c r="I37" s="218"/>
      <c r="J37" s="218">
        <v>3</v>
      </c>
      <c r="K37" s="218"/>
      <c r="L37" s="218">
        <v>6</v>
      </c>
      <c r="M37" s="218"/>
      <c r="N37" s="218">
        <v>14</v>
      </c>
      <c r="O37" s="216">
        <f t="shared" si="0"/>
        <v>262</v>
      </c>
    </row>
    <row r="38" spans="1:15" x14ac:dyDescent="0.25">
      <c r="A38" s="438" t="s">
        <v>128</v>
      </c>
      <c r="B38" s="30" t="s">
        <v>81</v>
      </c>
      <c r="C38" s="160">
        <v>1515</v>
      </c>
      <c r="D38" s="215">
        <v>833</v>
      </c>
      <c r="E38" s="218">
        <v>232</v>
      </c>
      <c r="F38" s="215">
        <v>336</v>
      </c>
      <c r="G38" s="218">
        <v>73</v>
      </c>
      <c r="H38" s="218">
        <v>121</v>
      </c>
      <c r="I38" s="218">
        <v>7</v>
      </c>
      <c r="J38" s="218">
        <v>37</v>
      </c>
      <c r="K38" s="218">
        <v>3</v>
      </c>
      <c r="L38" s="218">
        <v>95</v>
      </c>
      <c r="M38" s="218">
        <v>22</v>
      </c>
      <c r="N38" s="218">
        <v>124</v>
      </c>
      <c r="O38" s="216">
        <f t="shared" si="0"/>
        <v>3398</v>
      </c>
    </row>
    <row r="39" spans="1:15" x14ac:dyDescent="0.25">
      <c r="A39" s="438"/>
      <c r="B39" s="30" t="s">
        <v>82</v>
      </c>
      <c r="C39" s="217">
        <v>366</v>
      </c>
      <c r="D39" s="218">
        <v>248</v>
      </c>
      <c r="E39" s="218">
        <v>53</v>
      </c>
      <c r="F39" s="218">
        <v>115</v>
      </c>
      <c r="G39" s="218">
        <v>15</v>
      </c>
      <c r="H39" s="218">
        <v>22</v>
      </c>
      <c r="I39" s="218">
        <v>2</v>
      </c>
      <c r="J39" s="218">
        <v>13</v>
      </c>
      <c r="K39" s="218">
        <v>1</v>
      </c>
      <c r="L39" s="218">
        <v>20</v>
      </c>
      <c r="M39" s="218">
        <v>5</v>
      </c>
      <c r="N39" s="218">
        <v>40</v>
      </c>
      <c r="O39" s="216">
        <f t="shared" si="0"/>
        <v>900</v>
      </c>
    </row>
    <row r="40" spans="1:15" x14ac:dyDescent="0.25">
      <c r="A40" s="438"/>
      <c r="B40" s="30" t="s">
        <v>83</v>
      </c>
      <c r="C40" s="217">
        <v>952</v>
      </c>
      <c r="D40" s="215">
        <v>479</v>
      </c>
      <c r="E40" s="218">
        <v>141</v>
      </c>
      <c r="F40" s="218">
        <v>188</v>
      </c>
      <c r="G40" s="218">
        <v>39</v>
      </c>
      <c r="H40" s="218">
        <v>68</v>
      </c>
      <c r="I40" s="218">
        <v>2</v>
      </c>
      <c r="J40" s="218">
        <v>32</v>
      </c>
      <c r="K40" s="218">
        <v>2</v>
      </c>
      <c r="L40" s="218">
        <v>54</v>
      </c>
      <c r="M40" s="218">
        <v>8</v>
      </c>
      <c r="N40" s="218">
        <v>84</v>
      </c>
      <c r="O40" s="216">
        <f t="shared" si="0"/>
        <v>2049</v>
      </c>
    </row>
    <row r="41" spans="1:15" x14ac:dyDescent="0.25">
      <c r="A41" s="438"/>
      <c r="B41" s="30" t="s">
        <v>84</v>
      </c>
      <c r="C41" s="217">
        <v>682</v>
      </c>
      <c r="D41" s="218">
        <v>427</v>
      </c>
      <c r="E41" s="218">
        <v>105</v>
      </c>
      <c r="F41" s="218">
        <v>205</v>
      </c>
      <c r="G41" s="218">
        <v>51</v>
      </c>
      <c r="H41" s="218">
        <v>48</v>
      </c>
      <c r="I41" s="218">
        <v>4</v>
      </c>
      <c r="J41" s="218">
        <v>37</v>
      </c>
      <c r="K41" s="218">
        <v>3</v>
      </c>
      <c r="L41" s="218">
        <v>99</v>
      </c>
      <c r="M41" s="218">
        <v>25</v>
      </c>
      <c r="N41" s="218">
        <v>110</v>
      </c>
      <c r="O41" s="216">
        <f t="shared" si="0"/>
        <v>1796</v>
      </c>
    </row>
    <row r="42" spans="1:15" x14ac:dyDescent="0.25">
      <c r="A42" s="438"/>
      <c r="B42" s="30" t="s">
        <v>85</v>
      </c>
      <c r="C42" s="217">
        <v>464</v>
      </c>
      <c r="D42" s="218">
        <v>261</v>
      </c>
      <c r="E42" s="218">
        <v>78</v>
      </c>
      <c r="F42" s="218">
        <v>106</v>
      </c>
      <c r="G42" s="218">
        <v>28</v>
      </c>
      <c r="H42" s="218">
        <v>39</v>
      </c>
      <c r="I42" s="218">
        <v>1</v>
      </c>
      <c r="J42" s="218">
        <v>12</v>
      </c>
      <c r="K42" s="218"/>
      <c r="L42" s="218">
        <v>28</v>
      </c>
      <c r="M42" s="218">
        <v>10</v>
      </c>
      <c r="N42" s="218">
        <v>49</v>
      </c>
      <c r="O42" s="216">
        <f t="shared" si="0"/>
        <v>1076</v>
      </c>
    </row>
    <row r="43" spans="1:15" x14ac:dyDescent="0.25">
      <c r="A43" s="438"/>
      <c r="B43" s="30" t="s">
        <v>86</v>
      </c>
      <c r="C43" s="217">
        <v>438</v>
      </c>
      <c r="D43" s="218">
        <v>318</v>
      </c>
      <c r="E43" s="218">
        <v>66</v>
      </c>
      <c r="F43" s="218">
        <v>97</v>
      </c>
      <c r="G43" s="218">
        <v>23</v>
      </c>
      <c r="H43" s="218">
        <v>33</v>
      </c>
      <c r="I43" s="218"/>
      <c r="J43" s="218">
        <v>14</v>
      </c>
      <c r="K43" s="218">
        <v>1</v>
      </c>
      <c r="L43" s="218">
        <v>25</v>
      </c>
      <c r="M43" s="218">
        <v>5</v>
      </c>
      <c r="N43" s="218">
        <v>52</v>
      </c>
      <c r="O43" s="216">
        <f t="shared" si="0"/>
        <v>1072</v>
      </c>
    </row>
    <row r="44" spans="1:15" x14ac:dyDescent="0.25">
      <c r="A44" s="438"/>
      <c r="B44" s="30" t="s">
        <v>87</v>
      </c>
      <c r="C44" s="217">
        <v>78</v>
      </c>
      <c r="D44" s="218">
        <v>76</v>
      </c>
      <c r="E44" s="218">
        <v>17</v>
      </c>
      <c r="F44" s="218">
        <v>28</v>
      </c>
      <c r="G44" s="218">
        <v>4</v>
      </c>
      <c r="H44" s="218">
        <v>9</v>
      </c>
      <c r="I44" s="218">
        <v>1</v>
      </c>
      <c r="J44" s="218">
        <v>3</v>
      </c>
      <c r="K44" s="218"/>
      <c r="L44" s="218">
        <v>3</v>
      </c>
      <c r="M44" s="218">
        <v>4</v>
      </c>
      <c r="N44" s="218">
        <v>12</v>
      </c>
      <c r="O44" s="216">
        <f t="shared" si="0"/>
        <v>235</v>
      </c>
    </row>
    <row r="45" spans="1:15" x14ac:dyDescent="0.25">
      <c r="A45" s="438" t="s">
        <v>129</v>
      </c>
      <c r="B45" s="30" t="s">
        <v>88</v>
      </c>
      <c r="C45" s="160">
        <v>1432</v>
      </c>
      <c r="D45" s="218">
        <v>329</v>
      </c>
      <c r="E45" s="218">
        <v>130</v>
      </c>
      <c r="F45" s="215">
        <v>276</v>
      </c>
      <c r="G45" s="218">
        <v>94</v>
      </c>
      <c r="H45" s="218">
        <v>67</v>
      </c>
      <c r="I45" s="218">
        <v>3</v>
      </c>
      <c r="J45" s="218">
        <v>54</v>
      </c>
      <c r="K45" s="218">
        <v>13</v>
      </c>
      <c r="L45" s="218">
        <v>126</v>
      </c>
      <c r="M45" s="218">
        <v>32</v>
      </c>
      <c r="N45" s="218">
        <v>153</v>
      </c>
      <c r="O45" s="216">
        <f t="shared" si="0"/>
        <v>2709</v>
      </c>
    </row>
    <row r="46" spans="1:15" x14ac:dyDescent="0.25">
      <c r="A46" s="438"/>
      <c r="B46" s="30" t="s">
        <v>89</v>
      </c>
      <c r="C46" s="160">
        <v>2211</v>
      </c>
      <c r="D46" s="215">
        <v>507</v>
      </c>
      <c r="E46" s="218">
        <v>191</v>
      </c>
      <c r="F46" s="215">
        <v>413</v>
      </c>
      <c r="G46" s="218">
        <v>110</v>
      </c>
      <c r="H46" s="218">
        <v>175</v>
      </c>
      <c r="I46" s="218">
        <v>6</v>
      </c>
      <c r="J46" s="218">
        <v>96</v>
      </c>
      <c r="K46" s="218">
        <v>14</v>
      </c>
      <c r="L46" s="218">
        <v>235</v>
      </c>
      <c r="M46" s="218">
        <v>54</v>
      </c>
      <c r="N46" s="218">
        <v>245</v>
      </c>
      <c r="O46" s="216">
        <f t="shared" si="0"/>
        <v>4257</v>
      </c>
    </row>
    <row r="47" spans="1:15" x14ac:dyDescent="0.25">
      <c r="A47" s="438"/>
      <c r="B47" s="30" t="s">
        <v>90</v>
      </c>
      <c r="C47" s="160">
        <v>1441</v>
      </c>
      <c r="D47" s="218">
        <v>341</v>
      </c>
      <c r="E47" s="218">
        <v>83</v>
      </c>
      <c r="F47" s="218">
        <v>223</v>
      </c>
      <c r="G47" s="218">
        <v>50</v>
      </c>
      <c r="H47" s="218">
        <v>110</v>
      </c>
      <c r="I47" s="218">
        <v>3</v>
      </c>
      <c r="J47" s="218">
        <v>38</v>
      </c>
      <c r="K47" s="218">
        <v>3</v>
      </c>
      <c r="L47" s="218">
        <v>106</v>
      </c>
      <c r="M47" s="218">
        <v>26</v>
      </c>
      <c r="N47" s="218">
        <v>132</v>
      </c>
      <c r="O47" s="216">
        <f t="shared" si="0"/>
        <v>2556</v>
      </c>
    </row>
    <row r="48" spans="1:15" x14ac:dyDescent="0.25">
      <c r="A48" s="438"/>
      <c r="B48" s="30" t="s">
        <v>91</v>
      </c>
      <c r="C48" s="217">
        <v>715</v>
      </c>
      <c r="D48" s="218">
        <v>291</v>
      </c>
      <c r="E48" s="218">
        <v>88</v>
      </c>
      <c r="F48" s="218">
        <v>167</v>
      </c>
      <c r="G48" s="218">
        <v>34</v>
      </c>
      <c r="H48" s="218">
        <v>61</v>
      </c>
      <c r="I48" s="218">
        <v>1</v>
      </c>
      <c r="J48" s="218">
        <v>25</v>
      </c>
      <c r="K48" s="218">
        <v>3</v>
      </c>
      <c r="L48" s="218">
        <v>51</v>
      </c>
      <c r="M48" s="218">
        <v>13</v>
      </c>
      <c r="N48" s="218">
        <v>70</v>
      </c>
      <c r="O48" s="216">
        <f t="shared" si="0"/>
        <v>1519</v>
      </c>
    </row>
    <row r="49" spans="1:15" x14ac:dyDescent="0.25">
      <c r="A49" s="438"/>
      <c r="B49" s="30" t="s">
        <v>92</v>
      </c>
      <c r="C49" s="160">
        <v>2836</v>
      </c>
      <c r="D49" s="215">
        <v>758</v>
      </c>
      <c r="E49" s="218">
        <v>239</v>
      </c>
      <c r="F49" s="215">
        <v>484</v>
      </c>
      <c r="G49" s="218">
        <v>119</v>
      </c>
      <c r="H49" s="218">
        <v>139</v>
      </c>
      <c r="I49" s="218">
        <v>9</v>
      </c>
      <c r="J49" s="218">
        <v>119</v>
      </c>
      <c r="K49" s="218">
        <v>14</v>
      </c>
      <c r="L49" s="218">
        <v>312</v>
      </c>
      <c r="M49" s="218">
        <v>72</v>
      </c>
      <c r="N49" s="218">
        <v>276</v>
      </c>
      <c r="O49" s="216">
        <f t="shared" si="0"/>
        <v>5377</v>
      </c>
    </row>
    <row r="50" spans="1:15" x14ac:dyDescent="0.25">
      <c r="A50" s="438"/>
      <c r="B50" s="30" t="s">
        <v>93</v>
      </c>
      <c r="C50" s="160">
        <v>2699</v>
      </c>
      <c r="D50" s="215">
        <v>803</v>
      </c>
      <c r="E50" s="218">
        <v>282</v>
      </c>
      <c r="F50" s="215">
        <v>510</v>
      </c>
      <c r="G50" s="218">
        <v>173</v>
      </c>
      <c r="H50" s="218">
        <v>188</v>
      </c>
      <c r="I50" s="218">
        <v>4</v>
      </c>
      <c r="J50" s="218">
        <v>94</v>
      </c>
      <c r="K50" s="218">
        <v>13</v>
      </c>
      <c r="L50" s="218">
        <v>262</v>
      </c>
      <c r="M50" s="218">
        <v>84</v>
      </c>
      <c r="N50" s="218">
        <v>311</v>
      </c>
      <c r="O50" s="216">
        <f t="shared" si="0"/>
        <v>5423</v>
      </c>
    </row>
    <row r="51" spans="1:15" x14ac:dyDescent="0.25">
      <c r="A51" s="438"/>
      <c r="B51" s="30" t="s">
        <v>94</v>
      </c>
      <c r="C51" s="217">
        <v>813</v>
      </c>
      <c r="D51" s="215">
        <v>481</v>
      </c>
      <c r="E51" s="218">
        <v>146</v>
      </c>
      <c r="F51" s="218">
        <v>197</v>
      </c>
      <c r="G51" s="218">
        <v>62</v>
      </c>
      <c r="H51" s="218">
        <v>63</v>
      </c>
      <c r="I51" s="218">
        <v>2</v>
      </c>
      <c r="J51" s="218">
        <v>31</v>
      </c>
      <c r="K51" s="218">
        <v>2</v>
      </c>
      <c r="L51" s="218">
        <v>45</v>
      </c>
      <c r="M51" s="218">
        <v>15</v>
      </c>
      <c r="N51" s="218">
        <v>78</v>
      </c>
      <c r="O51" s="216">
        <f t="shared" si="0"/>
        <v>1935</v>
      </c>
    </row>
    <row r="52" spans="1:15" x14ac:dyDescent="0.25">
      <c r="A52" s="438"/>
      <c r="B52" s="30" t="s">
        <v>95</v>
      </c>
      <c r="C52" s="160">
        <v>2523</v>
      </c>
      <c r="D52" s="215">
        <v>779</v>
      </c>
      <c r="E52" s="218">
        <v>233</v>
      </c>
      <c r="F52" s="215">
        <v>385</v>
      </c>
      <c r="G52" s="218">
        <v>83</v>
      </c>
      <c r="H52" s="218">
        <v>148</v>
      </c>
      <c r="I52" s="218">
        <v>8</v>
      </c>
      <c r="J52" s="218">
        <v>95</v>
      </c>
      <c r="K52" s="218">
        <v>7</v>
      </c>
      <c r="L52" s="218">
        <v>208</v>
      </c>
      <c r="M52" s="218">
        <v>46</v>
      </c>
      <c r="N52" s="218">
        <v>248</v>
      </c>
      <c r="O52" s="216">
        <f t="shared" si="0"/>
        <v>4763</v>
      </c>
    </row>
    <row r="53" spans="1:15" x14ac:dyDescent="0.25">
      <c r="A53" s="438"/>
      <c r="B53" s="30" t="s">
        <v>96</v>
      </c>
      <c r="C53" s="217">
        <v>832</v>
      </c>
      <c r="D53" s="218">
        <v>171</v>
      </c>
      <c r="E53" s="218">
        <v>49</v>
      </c>
      <c r="F53" s="218">
        <v>116</v>
      </c>
      <c r="G53" s="218">
        <v>27</v>
      </c>
      <c r="H53" s="218">
        <v>70</v>
      </c>
      <c r="I53" s="218">
        <v>2</v>
      </c>
      <c r="J53" s="218">
        <v>29</v>
      </c>
      <c r="K53" s="218">
        <v>4</v>
      </c>
      <c r="L53" s="218">
        <v>74</v>
      </c>
      <c r="M53" s="218">
        <v>15</v>
      </c>
      <c r="N53" s="218">
        <v>78</v>
      </c>
      <c r="O53" s="216">
        <f t="shared" si="0"/>
        <v>1467</v>
      </c>
    </row>
    <row r="54" spans="1:15" x14ac:dyDescent="0.25">
      <c r="A54" s="438"/>
      <c r="B54" s="30" t="s">
        <v>97</v>
      </c>
      <c r="C54" s="217">
        <v>816</v>
      </c>
      <c r="D54" s="215">
        <v>651</v>
      </c>
      <c r="E54" s="218">
        <v>151</v>
      </c>
      <c r="F54" s="215">
        <v>313</v>
      </c>
      <c r="G54" s="218">
        <v>56</v>
      </c>
      <c r="H54" s="218">
        <v>78</v>
      </c>
      <c r="I54" s="218">
        <v>7</v>
      </c>
      <c r="J54" s="218">
        <v>25</v>
      </c>
      <c r="K54" s="218"/>
      <c r="L54" s="218">
        <v>39</v>
      </c>
      <c r="M54" s="218">
        <v>12</v>
      </c>
      <c r="N54" s="218">
        <v>88</v>
      </c>
      <c r="O54" s="216">
        <f t="shared" si="0"/>
        <v>2236</v>
      </c>
    </row>
    <row r="55" spans="1:15" x14ac:dyDescent="0.25">
      <c r="A55" s="438" t="s">
        <v>130</v>
      </c>
      <c r="B55" s="30" t="s">
        <v>98</v>
      </c>
      <c r="C55" s="160">
        <v>3690</v>
      </c>
      <c r="D55" s="215">
        <v>1034</v>
      </c>
      <c r="E55" s="215">
        <v>427</v>
      </c>
      <c r="F55" s="215">
        <v>856</v>
      </c>
      <c r="G55" s="215">
        <v>281</v>
      </c>
      <c r="H55" s="218">
        <v>219</v>
      </c>
      <c r="I55" s="218">
        <v>9</v>
      </c>
      <c r="J55" s="218">
        <v>212</v>
      </c>
      <c r="K55" s="218">
        <v>36</v>
      </c>
      <c r="L55" s="218">
        <v>435</v>
      </c>
      <c r="M55" s="218">
        <v>104</v>
      </c>
      <c r="N55" s="218">
        <v>443</v>
      </c>
      <c r="O55" s="216">
        <f t="shared" si="0"/>
        <v>7746</v>
      </c>
    </row>
    <row r="56" spans="1:15" x14ac:dyDescent="0.25">
      <c r="A56" s="438"/>
      <c r="B56" s="30" t="s">
        <v>99</v>
      </c>
      <c r="C56" s="160">
        <v>2547</v>
      </c>
      <c r="D56" s="215">
        <v>696</v>
      </c>
      <c r="E56" s="218">
        <v>247</v>
      </c>
      <c r="F56" s="215">
        <v>451</v>
      </c>
      <c r="G56" s="218">
        <v>160</v>
      </c>
      <c r="H56" s="218">
        <v>150</v>
      </c>
      <c r="I56" s="218">
        <v>7</v>
      </c>
      <c r="J56" s="218">
        <v>135</v>
      </c>
      <c r="K56" s="218">
        <v>23</v>
      </c>
      <c r="L56" s="218">
        <v>321</v>
      </c>
      <c r="M56" s="218">
        <v>92</v>
      </c>
      <c r="N56" s="218">
        <v>290</v>
      </c>
      <c r="O56" s="216">
        <f t="shared" si="0"/>
        <v>5119</v>
      </c>
    </row>
    <row r="57" spans="1:15" x14ac:dyDescent="0.25">
      <c r="A57" s="438"/>
      <c r="B57" s="30" t="s">
        <v>100</v>
      </c>
      <c r="C57" s="160">
        <v>1358</v>
      </c>
      <c r="D57" s="215">
        <v>470</v>
      </c>
      <c r="E57" s="218">
        <v>178</v>
      </c>
      <c r="F57" s="215">
        <v>276</v>
      </c>
      <c r="G57" s="218">
        <v>106</v>
      </c>
      <c r="H57" s="218">
        <v>106</v>
      </c>
      <c r="I57" s="218">
        <v>5</v>
      </c>
      <c r="J57" s="218">
        <v>68</v>
      </c>
      <c r="K57" s="218">
        <v>13</v>
      </c>
      <c r="L57" s="218">
        <v>172</v>
      </c>
      <c r="M57" s="218">
        <v>47</v>
      </c>
      <c r="N57" s="218">
        <v>145</v>
      </c>
      <c r="O57" s="216">
        <f t="shared" si="0"/>
        <v>2944</v>
      </c>
    </row>
    <row r="58" spans="1:15" x14ac:dyDescent="0.25">
      <c r="A58" s="438"/>
      <c r="B58" s="30" t="s">
        <v>101</v>
      </c>
      <c r="C58" s="160">
        <v>1015</v>
      </c>
      <c r="D58" s="215">
        <v>570</v>
      </c>
      <c r="E58" s="218">
        <v>198</v>
      </c>
      <c r="F58" s="215">
        <v>286</v>
      </c>
      <c r="G58" s="218">
        <v>89</v>
      </c>
      <c r="H58" s="218">
        <v>67</v>
      </c>
      <c r="I58" s="218">
        <v>2</v>
      </c>
      <c r="J58" s="218">
        <v>49</v>
      </c>
      <c r="K58" s="218">
        <v>5</v>
      </c>
      <c r="L58" s="218">
        <v>108</v>
      </c>
      <c r="M58" s="218">
        <v>30</v>
      </c>
      <c r="N58" s="218">
        <v>131</v>
      </c>
      <c r="O58" s="216">
        <f t="shared" si="0"/>
        <v>2550</v>
      </c>
    </row>
    <row r="59" spans="1:15" x14ac:dyDescent="0.25">
      <c r="A59" s="438"/>
      <c r="B59" s="30" t="s">
        <v>102</v>
      </c>
      <c r="C59" s="160">
        <v>1527</v>
      </c>
      <c r="D59" s="215">
        <v>970</v>
      </c>
      <c r="E59" s="218">
        <v>242</v>
      </c>
      <c r="F59" s="215">
        <v>412</v>
      </c>
      <c r="G59" s="218">
        <v>107</v>
      </c>
      <c r="H59" s="218">
        <v>92</v>
      </c>
      <c r="I59" s="218">
        <v>2</v>
      </c>
      <c r="J59" s="218">
        <v>80</v>
      </c>
      <c r="K59" s="218">
        <v>12</v>
      </c>
      <c r="L59" s="218">
        <v>156</v>
      </c>
      <c r="M59" s="218">
        <v>34</v>
      </c>
      <c r="N59" s="218">
        <v>170</v>
      </c>
      <c r="O59" s="216">
        <f t="shared" si="0"/>
        <v>3804</v>
      </c>
    </row>
    <row r="60" spans="1:15" x14ac:dyDescent="0.25">
      <c r="A60" s="438" t="s">
        <v>131</v>
      </c>
      <c r="B60" s="30" t="s">
        <v>103</v>
      </c>
      <c r="C60" s="160">
        <v>3428</v>
      </c>
      <c r="D60" s="215">
        <v>1059</v>
      </c>
      <c r="E60" s="215">
        <v>336</v>
      </c>
      <c r="F60" s="215">
        <v>619</v>
      </c>
      <c r="G60" s="218">
        <v>167</v>
      </c>
      <c r="H60" s="218">
        <v>201</v>
      </c>
      <c r="I60" s="218">
        <v>14</v>
      </c>
      <c r="J60" s="218">
        <v>126</v>
      </c>
      <c r="K60" s="218">
        <v>14</v>
      </c>
      <c r="L60" s="218">
        <v>368</v>
      </c>
      <c r="M60" s="218">
        <v>88</v>
      </c>
      <c r="N60" s="218">
        <v>378</v>
      </c>
      <c r="O60" s="216">
        <f t="shared" si="0"/>
        <v>6798</v>
      </c>
    </row>
    <row r="61" spans="1:15" x14ac:dyDescent="0.25">
      <c r="A61" s="438"/>
      <c r="B61" s="30" t="s">
        <v>104</v>
      </c>
      <c r="C61" s="160">
        <v>2141</v>
      </c>
      <c r="D61" s="215">
        <v>661</v>
      </c>
      <c r="E61" s="218">
        <v>172</v>
      </c>
      <c r="F61" s="215">
        <v>375</v>
      </c>
      <c r="G61" s="218">
        <v>83</v>
      </c>
      <c r="H61" s="218">
        <v>161</v>
      </c>
      <c r="I61" s="218">
        <v>11</v>
      </c>
      <c r="J61" s="218">
        <v>86</v>
      </c>
      <c r="K61" s="218">
        <v>8</v>
      </c>
      <c r="L61" s="218">
        <v>176</v>
      </c>
      <c r="M61" s="218">
        <v>44</v>
      </c>
      <c r="N61" s="218">
        <v>229</v>
      </c>
      <c r="O61" s="216">
        <f t="shared" si="0"/>
        <v>4147</v>
      </c>
    </row>
    <row r="62" spans="1:15" x14ac:dyDescent="0.25">
      <c r="A62" s="438"/>
      <c r="B62" s="30" t="s">
        <v>105</v>
      </c>
      <c r="C62" s="217">
        <v>179</v>
      </c>
      <c r="D62" s="218">
        <v>143</v>
      </c>
      <c r="E62" s="218">
        <v>58</v>
      </c>
      <c r="F62" s="218">
        <v>92</v>
      </c>
      <c r="G62" s="218">
        <v>28</v>
      </c>
      <c r="H62" s="218">
        <v>17</v>
      </c>
      <c r="I62" s="218">
        <v>2</v>
      </c>
      <c r="J62" s="218">
        <v>6</v>
      </c>
      <c r="K62" s="218">
        <v>3</v>
      </c>
      <c r="L62" s="218">
        <v>13</v>
      </c>
      <c r="M62" s="218">
        <v>6</v>
      </c>
      <c r="N62" s="218">
        <v>25</v>
      </c>
      <c r="O62" s="216">
        <f t="shared" si="0"/>
        <v>572</v>
      </c>
    </row>
    <row r="63" spans="1:15" x14ac:dyDescent="0.25">
      <c r="A63" s="439" t="s">
        <v>133</v>
      </c>
      <c r="B63" s="30" t="s">
        <v>106</v>
      </c>
      <c r="C63" s="160">
        <v>1244</v>
      </c>
      <c r="D63" s="218">
        <v>403</v>
      </c>
      <c r="E63" s="218">
        <v>116</v>
      </c>
      <c r="F63" s="218">
        <v>211</v>
      </c>
      <c r="G63" s="218">
        <v>65</v>
      </c>
      <c r="H63" s="218">
        <v>55</v>
      </c>
      <c r="I63" s="218">
        <v>6</v>
      </c>
      <c r="J63" s="218">
        <v>60</v>
      </c>
      <c r="K63" s="218">
        <v>6</v>
      </c>
      <c r="L63" s="218">
        <v>122</v>
      </c>
      <c r="M63" s="218">
        <v>20</v>
      </c>
      <c r="N63" s="218">
        <v>127</v>
      </c>
      <c r="O63" s="216">
        <f t="shared" si="0"/>
        <v>2435</v>
      </c>
    </row>
    <row r="64" spans="1:15" x14ac:dyDescent="0.25">
      <c r="A64" s="439"/>
      <c r="B64" s="30" t="s">
        <v>107</v>
      </c>
      <c r="C64" s="217">
        <v>764</v>
      </c>
      <c r="D64" s="218">
        <v>341</v>
      </c>
      <c r="E64" s="218">
        <v>118</v>
      </c>
      <c r="F64" s="218">
        <v>210</v>
      </c>
      <c r="G64" s="218">
        <v>66</v>
      </c>
      <c r="H64" s="218">
        <v>63</v>
      </c>
      <c r="I64" s="218">
        <v>5</v>
      </c>
      <c r="J64" s="218">
        <v>42</v>
      </c>
      <c r="K64" s="218">
        <v>10</v>
      </c>
      <c r="L64" s="218">
        <v>95</v>
      </c>
      <c r="M64" s="218">
        <v>28</v>
      </c>
      <c r="N64" s="218">
        <v>103</v>
      </c>
      <c r="O64" s="216">
        <f t="shared" si="0"/>
        <v>1845</v>
      </c>
    </row>
    <row r="65" spans="1:15" x14ac:dyDescent="0.25">
      <c r="A65" s="439"/>
      <c r="B65" s="30" t="s">
        <v>108</v>
      </c>
      <c r="C65" s="217">
        <v>419</v>
      </c>
      <c r="D65" s="218">
        <v>159</v>
      </c>
      <c r="E65" s="218">
        <v>62</v>
      </c>
      <c r="F65" s="218">
        <v>96</v>
      </c>
      <c r="G65" s="218">
        <v>22</v>
      </c>
      <c r="H65" s="218">
        <v>35</v>
      </c>
      <c r="I65" s="218">
        <v>1</v>
      </c>
      <c r="J65" s="218">
        <v>24</v>
      </c>
      <c r="K65" s="218">
        <v>3</v>
      </c>
      <c r="L65" s="218">
        <v>64</v>
      </c>
      <c r="M65" s="218">
        <v>13</v>
      </c>
      <c r="N65" s="218">
        <v>59</v>
      </c>
      <c r="O65" s="216">
        <f t="shared" si="0"/>
        <v>957</v>
      </c>
    </row>
    <row r="66" spans="1:15" x14ac:dyDescent="0.25">
      <c r="A66" s="439"/>
      <c r="B66" s="30" t="s">
        <v>109</v>
      </c>
      <c r="C66" s="217">
        <v>489</v>
      </c>
      <c r="D66" s="218">
        <v>306</v>
      </c>
      <c r="E66" s="218">
        <v>125</v>
      </c>
      <c r="F66" s="218">
        <v>208</v>
      </c>
      <c r="G66" s="218">
        <v>74</v>
      </c>
      <c r="H66" s="218">
        <v>31</v>
      </c>
      <c r="I66" s="218">
        <v>4</v>
      </c>
      <c r="J66" s="218">
        <v>41</v>
      </c>
      <c r="K66" s="218">
        <v>6</v>
      </c>
      <c r="L66" s="218">
        <v>85</v>
      </c>
      <c r="M66" s="218">
        <v>24</v>
      </c>
      <c r="N66" s="218">
        <v>83</v>
      </c>
      <c r="O66" s="216">
        <f t="shared" si="0"/>
        <v>1476</v>
      </c>
    </row>
    <row r="67" spans="1:15" x14ac:dyDescent="0.25">
      <c r="A67" s="439"/>
      <c r="B67" s="30" t="s">
        <v>110</v>
      </c>
      <c r="C67" s="217">
        <v>440</v>
      </c>
      <c r="D67" s="218">
        <v>170</v>
      </c>
      <c r="E67" s="218">
        <v>55</v>
      </c>
      <c r="F67" s="218">
        <v>66</v>
      </c>
      <c r="G67" s="218">
        <v>34</v>
      </c>
      <c r="H67" s="218">
        <v>15</v>
      </c>
      <c r="I67" s="218">
        <v>2</v>
      </c>
      <c r="J67" s="218">
        <v>18</v>
      </c>
      <c r="K67" s="218">
        <v>4</v>
      </c>
      <c r="L67" s="218">
        <v>33</v>
      </c>
      <c r="M67" s="218">
        <v>10</v>
      </c>
      <c r="N67" s="218">
        <v>55</v>
      </c>
      <c r="O67" s="216">
        <f t="shared" si="0"/>
        <v>902</v>
      </c>
    </row>
    <row r="68" spans="1:15" x14ac:dyDescent="0.25">
      <c r="A68" s="439"/>
      <c r="B68" s="30" t="s">
        <v>111</v>
      </c>
      <c r="C68" s="217">
        <v>508</v>
      </c>
      <c r="D68" s="218">
        <v>215</v>
      </c>
      <c r="E68" s="218">
        <v>56</v>
      </c>
      <c r="F68" s="218">
        <v>127</v>
      </c>
      <c r="G68" s="218">
        <v>32</v>
      </c>
      <c r="H68" s="218">
        <v>39</v>
      </c>
      <c r="I68" s="218">
        <v>4</v>
      </c>
      <c r="J68" s="218">
        <v>32</v>
      </c>
      <c r="K68" s="218">
        <v>3</v>
      </c>
      <c r="L68" s="218">
        <v>60</v>
      </c>
      <c r="M68" s="218">
        <v>17</v>
      </c>
      <c r="N68" s="218">
        <v>63</v>
      </c>
      <c r="O68" s="216">
        <f t="shared" si="0"/>
        <v>1156</v>
      </c>
    </row>
    <row r="69" spans="1:15" x14ac:dyDescent="0.25">
      <c r="A69" s="439"/>
      <c r="B69" s="30" t="s">
        <v>112</v>
      </c>
      <c r="C69" s="217">
        <v>409</v>
      </c>
      <c r="D69" s="218">
        <v>302</v>
      </c>
      <c r="E69" s="218">
        <v>91</v>
      </c>
      <c r="F69" s="218">
        <v>150</v>
      </c>
      <c r="G69" s="218">
        <v>19</v>
      </c>
      <c r="H69" s="218">
        <v>39</v>
      </c>
      <c r="I69" s="218"/>
      <c r="J69" s="218">
        <v>18</v>
      </c>
      <c r="K69" s="218">
        <v>1</v>
      </c>
      <c r="L69" s="218">
        <v>34</v>
      </c>
      <c r="M69" s="218">
        <v>9</v>
      </c>
      <c r="N69" s="218">
        <v>52</v>
      </c>
      <c r="O69" s="216">
        <f t="shared" si="0"/>
        <v>1124</v>
      </c>
    </row>
    <row r="70" spans="1:15" x14ac:dyDescent="0.25">
      <c r="A70" s="439"/>
      <c r="B70" s="30" t="s">
        <v>113</v>
      </c>
      <c r="C70" s="217">
        <v>525</v>
      </c>
      <c r="D70" s="218">
        <v>368</v>
      </c>
      <c r="E70" s="218">
        <v>132</v>
      </c>
      <c r="F70" s="218">
        <v>141</v>
      </c>
      <c r="G70" s="218">
        <v>41</v>
      </c>
      <c r="H70" s="218">
        <v>46</v>
      </c>
      <c r="I70" s="218">
        <v>1</v>
      </c>
      <c r="J70" s="218">
        <v>27</v>
      </c>
      <c r="K70" s="218"/>
      <c r="L70" s="218">
        <v>43</v>
      </c>
      <c r="M70" s="218">
        <v>10</v>
      </c>
      <c r="N70" s="218">
        <v>69</v>
      </c>
      <c r="O70" s="216">
        <f t="shared" si="0"/>
        <v>1403</v>
      </c>
    </row>
    <row r="71" spans="1:15" x14ac:dyDescent="0.25">
      <c r="A71" s="439"/>
      <c r="B71" s="30" t="s">
        <v>114</v>
      </c>
      <c r="C71" s="217">
        <v>404</v>
      </c>
      <c r="D71" s="218">
        <v>265</v>
      </c>
      <c r="E71" s="218">
        <v>88</v>
      </c>
      <c r="F71" s="218">
        <v>109</v>
      </c>
      <c r="G71" s="218">
        <v>22</v>
      </c>
      <c r="H71" s="218">
        <v>38</v>
      </c>
      <c r="I71" s="218">
        <v>1</v>
      </c>
      <c r="J71" s="218">
        <v>13</v>
      </c>
      <c r="K71" s="218">
        <v>2</v>
      </c>
      <c r="L71" s="218">
        <v>32</v>
      </c>
      <c r="M71" s="218">
        <v>9</v>
      </c>
      <c r="N71" s="218">
        <v>60</v>
      </c>
      <c r="O71" s="216">
        <f t="shared" si="0"/>
        <v>1043</v>
      </c>
    </row>
    <row r="72" spans="1:15" x14ac:dyDescent="0.25">
      <c r="A72" s="438" t="s">
        <v>132</v>
      </c>
      <c r="B72" s="30" t="s">
        <v>115</v>
      </c>
      <c r="C72" s="160">
        <v>1944</v>
      </c>
      <c r="D72" s="215">
        <v>959</v>
      </c>
      <c r="E72" s="218">
        <v>222</v>
      </c>
      <c r="F72" s="215">
        <v>372</v>
      </c>
      <c r="G72" s="218">
        <v>74</v>
      </c>
      <c r="H72" s="218">
        <v>153</v>
      </c>
      <c r="I72" s="218">
        <v>5</v>
      </c>
      <c r="J72" s="218">
        <v>56</v>
      </c>
      <c r="K72" s="218">
        <v>4</v>
      </c>
      <c r="L72" s="218">
        <v>120</v>
      </c>
      <c r="M72" s="218">
        <v>28</v>
      </c>
      <c r="N72" s="218">
        <v>169</v>
      </c>
      <c r="O72" s="216">
        <f t="shared" si="0"/>
        <v>4106</v>
      </c>
    </row>
    <row r="73" spans="1:15" x14ac:dyDescent="0.25">
      <c r="A73" s="438"/>
      <c r="B73" s="30" t="s">
        <v>116</v>
      </c>
      <c r="C73" s="217">
        <v>633</v>
      </c>
      <c r="D73" s="218">
        <v>318</v>
      </c>
      <c r="E73" s="218">
        <v>102</v>
      </c>
      <c r="F73" s="218">
        <v>166</v>
      </c>
      <c r="G73" s="218">
        <v>30</v>
      </c>
      <c r="H73" s="218">
        <v>40</v>
      </c>
      <c r="I73" s="218">
        <v>1</v>
      </c>
      <c r="J73" s="218">
        <v>27</v>
      </c>
      <c r="K73" s="218">
        <v>4</v>
      </c>
      <c r="L73" s="218">
        <v>42</v>
      </c>
      <c r="M73" s="218">
        <v>8</v>
      </c>
      <c r="N73" s="218">
        <v>57</v>
      </c>
      <c r="O73" s="216">
        <f t="shared" si="0"/>
        <v>1428</v>
      </c>
    </row>
    <row r="74" spans="1:15" x14ac:dyDescent="0.25">
      <c r="A74" s="438"/>
      <c r="B74" s="30" t="s">
        <v>117</v>
      </c>
      <c r="C74" s="217">
        <v>303</v>
      </c>
      <c r="D74" s="218">
        <v>155</v>
      </c>
      <c r="E74" s="218">
        <v>76</v>
      </c>
      <c r="F74" s="218">
        <v>150</v>
      </c>
      <c r="G74" s="218">
        <v>39</v>
      </c>
      <c r="H74" s="218">
        <v>23</v>
      </c>
      <c r="I74" s="218">
        <v>1</v>
      </c>
      <c r="J74" s="218">
        <v>41</v>
      </c>
      <c r="K74" s="218">
        <v>4</v>
      </c>
      <c r="L74" s="218">
        <v>108</v>
      </c>
      <c r="M74" s="218">
        <v>18</v>
      </c>
      <c r="N74" s="218">
        <v>50</v>
      </c>
      <c r="O74" s="216">
        <f t="shared" ref="O74:O77" si="1">SUM(C74:N74)</f>
        <v>968</v>
      </c>
    </row>
    <row r="75" spans="1:15" x14ac:dyDescent="0.25">
      <c r="A75" s="438"/>
      <c r="B75" s="30" t="s">
        <v>118</v>
      </c>
      <c r="C75" s="217">
        <v>727</v>
      </c>
      <c r="D75" s="218">
        <v>350</v>
      </c>
      <c r="E75" s="218">
        <v>100</v>
      </c>
      <c r="F75" s="218">
        <v>184</v>
      </c>
      <c r="G75" s="218">
        <v>44</v>
      </c>
      <c r="H75" s="218">
        <v>28</v>
      </c>
      <c r="I75" s="218">
        <v>1</v>
      </c>
      <c r="J75" s="218">
        <v>22</v>
      </c>
      <c r="K75" s="218">
        <v>3</v>
      </c>
      <c r="L75" s="218">
        <v>70</v>
      </c>
      <c r="M75" s="218">
        <v>10</v>
      </c>
      <c r="N75" s="218">
        <v>71</v>
      </c>
      <c r="O75" s="216">
        <f t="shared" si="1"/>
        <v>1610</v>
      </c>
    </row>
    <row r="76" spans="1:15" x14ac:dyDescent="0.25">
      <c r="A76" s="438"/>
      <c r="B76" s="30" t="s">
        <v>119</v>
      </c>
      <c r="C76" s="217">
        <v>952</v>
      </c>
      <c r="D76" s="215">
        <v>580</v>
      </c>
      <c r="E76" s="218">
        <v>176</v>
      </c>
      <c r="F76" s="215">
        <v>287</v>
      </c>
      <c r="G76" s="218">
        <v>51</v>
      </c>
      <c r="H76" s="218">
        <v>131</v>
      </c>
      <c r="I76" s="218">
        <v>3</v>
      </c>
      <c r="J76" s="218">
        <v>49</v>
      </c>
      <c r="K76" s="218">
        <v>5</v>
      </c>
      <c r="L76" s="218">
        <v>85</v>
      </c>
      <c r="M76" s="218">
        <v>22</v>
      </c>
      <c r="N76" s="218">
        <v>101</v>
      </c>
      <c r="O76" s="216">
        <f t="shared" si="1"/>
        <v>2442</v>
      </c>
    </row>
    <row r="77" spans="1:15" x14ac:dyDescent="0.25">
      <c r="A77" s="438"/>
      <c r="B77" s="30" t="s">
        <v>120</v>
      </c>
      <c r="C77" s="217">
        <v>133</v>
      </c>
      <c r="D77" s="218">
        <v>83</v>
      </c>
      <c r="E77" s="218">
        <v>36</v>
      </c>
      <c r="F77" s="218">
        <v>36</v>
      </c>
      <c r="G77" s="218">
        <v>7</v>
      </c>
      <c r="H77" s="218">
        <v>17</v>
      </c>
      <c r="I77" s="218">
        <v>1</v>
      </c>
      <c r="J77" s="218">
        <v>3</v>
      </c>
      <c r="K77" s="218"/>
      <c r="L77" s="218">
        <v>10</v>
      </c>
      <c r="M77" s="218">
        <v>8</v>
      </c>
      <c r="N77" s="218">
        <v>20</v>
      </c>
      <c r="O77" s="216">
        <f t="shared" si="1"/>
        <v>354</v>
      </c>
    </row>
    <row r="78" spans="1:15" x14ac:dyDescent="0.25">
      <c r="B78" s="238" t="s">
        <v>121</v>
      </c>
      <c r="C78" s="108">
        <f t="shared" ref="C78:G78" si="2">SUM(C9:C77)</f>
        <v>90900</v>
      </c>
      <c r="D78" s="219">
        <f t="shared" si="2"/>
        <v>33454</v>
      </c>
      <c r="E78" s="219">
        <f t="shared" si="2"/>
        <v>10142</v>
      </c>
      <c r="F78" s="219">
        <f t="shared" si="2"/>
        <v>18062</v>
      </c>
      <c r="G78" s="219">
        <f t="shared" si="2"/>
        <v>4644</v>
      </c>
      <c r="H78" s="219">
        <f>SUM(H9:H77)</f>
        <v>6825</v>
      </c>
      <c r="I78" s="219">
        <f t="shared" ref="I78:O78" si="3">SUM(I9:I77)</f>
        <v>244</v>
      </c>
      <c r="J78" s="219">
        <f t="shared" si="3"/>
        <v>3373</v>
      </c>
      <c r="K78" s="219">
        <f t="shared" si="3"/>
        <v>405</v>
      </c>
      <c r="L78" s="219">
        <f t="shared" si="3"/>
        <v>7814</v>
      </c>
      <c r="M78" s="219">
        <f t="shared" si="3"/>
        <v>1903</v>
      </c>
      <c r="N78" s="239">
        <f t="shared" si="3"/>
        <v>9213</v>
      </c>
      <c r="O78" s="106">
        <f t="shared" si="3"/>
        <v>186979</v>
      </c>
    </row>
    <row r="81" spans="14:14" x14ac:dyDescent="0.25">
      <c r="N81" t="s">
        <v>401</v>
      </c>
    </row>
  </sheetData>
  <mergeCells count="25">
    <mergeCell ref="B7:B8"/>
    <mergeCell ref="A7:A8"/>
    <mergeCell ref="O7:O8"/>
    <mergeCell ref="N7:N8"/>
    <mergeCell ref="H7:H8"/>
    <mergeCell ref="I7:I8"/>
    <mergeCell ref="J7:J8"/>
    <mergeCell ref="K7:K8"/>
    <mergeCell ref="L7:L8"/>
    <mergeCell ref="M7:M8"/>
    <mergeCell ref="C7:C8"/>
    <mergeCell ref="D7:D8"/>
    <mergeCell ref="E7:E8"/>
    <mergeCell ref="F7:F8"/>
    <mergeCell ref="G7:G8"/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:K93"/>
  <sheetViews>
    <sheetView topLeftCell="A74" workbookViewId="0">
      <selection activeCell="N88" sqref="N88"/>
    </sheetView>
  </sheetViews>
  <sheetFormatPr baseColWidth="10" defaultRowHeight="15" x14ac:dyDescent="0.25"/>
  <cols>
    <col min="1" max="1" width="15.5703125" customWidth="1"/>
    <col min="2" max="2" width="30.5703125" customWidth="1"/>
    <col min="3" max="11" width="11.5703125" customWidth="1"/>
  </cols>
  <sheetData>
    <row r="1" spans="1:11" s="6" customFormat="1" ht="27" customHeight="1" x14ac:dyDescent="0.4">
      <c r="A1" s="5"/>
      <c r="B1" s="15" t="s">
        <v>134</v>
      </c>
      <c r="C1" s="10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A3" s="2" t="s">
        <v>271</v>
      </c>
      <c r="B3" s="2"/>
    </row>
    <row r="4" spans="1:11" ht="15.75" x14ac:dyDescent="0.25">
      <c r="A4" s="2"/>
      <c r="B4" s="2"/>
    </row>
    <row r="5" spans="1:11" ht="15.75" x14ac:dyDescent="0.25">
      <c r="A5" s="2" t="s">
        <v>396</v>
      </c>
      <c r="B5" s="2"/>
    </row>
    <row r="6" spans="1:11" s="109" customFormat="1" ht="15.75" x14ac:dyDescent="0.25">
      <c r="A6" s="2"/>
      <c r="B6" s="2"/>
      <c r="I6" s="35"/>
      <c r="J6" s="35"/>
    </row>
    <row r="7" spans="1:11" ht="15.75" x14ac:dyDescent="0.25">
      <c r="A7" s="442" t="s">
        <v>123</v>
      </c>
      <c r="B7" s="489" t="s">
        <v>122</v>
      </c>
      <c r="C7" s="534" t="s">
        <v>227</v>
      </c>
      <c r="D7" s="534"/>
      <c r="E7" s="534"/>
      <c r="F7" s="534" t="s">
        <v>228</v>
      </c>
      <c r="G7" s="534"/>
      <c r="H7" s="534"/>
      <c r="I7" s="535" t="s">
        <v>180</v>
      </c>
      <c r="J7" s="535"/>
      <c r="K7" s="536"/>
    </row>
    <row r="8" spans="1:11" ht="15.75" x14ac:dyDescent="0.25">
      <c r="A8" s="444"/>
      <c r="B8" s="490"/>
      <c r="C8" s="220" t="s">
        <v>177</v>
      </c>
      <c r="D8" s="220" t="s">
        <v>145</v>
      </c>
      <c r="E8" s="159" t="s">
        <v>6</v>
      </c>
      <c r="F8" s="220" t="s">
        <v>177</v>
      </c>
      <c r="G8" s="220" t="s">
        <v>145</v>
      </c>
      <c r="H8" s="220" t="s">
        <v>6</v>
      </c>
      <c r="I8" s="222" t="s">
        <v>177</v>
      </c>
      <c r="J8" s="116" t="s">
        <v>145</v>
      </c>
      <c r="K8" s="116" t="s">
        <v>6</v>
      </c>
    </row>
    <row r="9" spans="1:11" x14ac:dyDescent="0.25">
      <c r="A9" s="438" t="s">
        <v>124</v>
      </c>
      <c r="B9" s="30" t="s">
        <v>52</v>
      </c>
      <c r="C9" s="285">
        <v>25</v>
      </c>
      <c r="D9" s="256">
        <v>22</v>
      </c>
      <c r="E9" s="203">
        <f>SUM(C9:D9)</f>
        <v>47</v>
      </c>
      <c r="F9" s="285">
        <v>105</v>
      </c>
      <c r="G9" s="256">
        <v>14</v>
      </c>
      <c r="H9" s="203">
        <f>SUM(F9:G9)</f>
        <v>119</v>
      </c>
      <c r="I9" s="204">
        <f>C9-F9</f>
        <v>-80</v>
      </c>
      <c r="J9" s="35">
        <f>D9-G9</f>
        <v>8</v>
      </c>
      <c r="K9" s="31">
        <f>E9-H9</f>
        <v>-72</v>
      </c>
    </row>
    <row r="10" spans="1:11" x14ac:dyDescent="0.25">
      <c r="A10" s="438"/>
      <c r="B10" s="30" t="s">
        <v>53</v>
      </c>
      <c r="C10" s="285">
        <v>114</v>
      </c>
      <c r="D10" s="256">
        <v>50</v>
      </c>
      <c r="E10" s="203">
        <f t="shared" ref="E10:E73" si="0">SUM(C10:D10)</f>
        <v>164</v>
      </c>
      <c r="F10" s="285">
        <v>168</v>
      </c>
      <c r="G10" s="256">
        <v>27</v>
      </c>
      <c r="H10" s="203">
        <f t="shared" ref="H10:H73" si="1">SUM(F10:G10)</f>
        <v>195</v>
      </c>
      <c r="I10" s="204">
        <f t="shared" ref="I10:I41" si="2">C10-F10</f>
        <v>-54</v>
      </c>
      <c r="J10" s="35">
        <f t="shared" ref="J10:J41" si="3">D10-G10</f>
        <v>23</v>
      </c>
      <c r="K10" s="31">
        <f t="shared" ref="K10:K73" si="4">E10-H10</f>
        <v>-31</v>
      </c>
    </row>
    <row r="11" spans="1:11" x14ac:dyDescent="0.25">
      <c r="A11" s="438"/>
      <c r="B11" s="30" t="s">
        <v>54</v>
      </c>
      <c r="C11" s="285">
        <v>95</v>
      </c>
      <c r="D11" s="256">
        <v>63</v>
      </c>
      <c r="E11" s="203">
        <f t="shared" si="0"/>
        <v>158</v>
      </c>
      <c r="F11" s="285">
        <v>135</v>
      </c>
      <c r="G11" s="256">
        <v>25</v>
      </c>
      <c r="H11" s="203">
        <f t="shared" si="1"/>
        <v>160</v>
      </c>
      <c r="I11" s="204">
        <f t="shared" si="2"/>
        <v>-40</v>
      </c>
      <c r="J11" s="35">
        <f t="shared" si="3"/>
        <v>38</v>
      </c>
      <c r="K11" s="31">
        <f t="shared" si="4"/>
        <v>-2</v>
      </c>
    </row>
    <row r="12" spans="1:11" x14ac:dyDescent="0.25">
      <c r="A12" s="438"/>
      <c r="B12" s="30" t="s">
        <v>55</v>
      </c>
      <c r="C12" s="285">
        <v>80</v>
      </c>
      <c r="D12" s="256">
        <v>47</v>
      </c>
      <c r="E12" s="203">
        <f t="shared" si="0"/>
        <v>127</v>
      </c>
      <c r="F12" s="285">
        <v>109</v>
      </c>
      <c r="G12" s="256">
        <v>9</v>
      </c>
      <c r="H12" s="203">
        <f t="shared" si="1"/>
        <v>118</v>
      </c>
      <c r="I12" s="204">
        <f t="shared" si="2"/>
        <v>-29</v>
      </c>
      <c r="J12" s="35">
        <f t="shared" si="3"/>
        <v>38</v>
      </c>
      <c r="K12" s="31">
        <f t="shared" si="4"/>
        <v>9</v>
      </c>
    </row>
    <row r="13" spans="1:11" x14ac:dyDescent="0.25">
      <c r="A13" s="438"/>
      <c r="B13" s="30" t="s">
        <v>56</v>
      </c>
      <c r="C13" s="285">
        <v>81</v>
      </c>
      <c r="D13" s="256">
        <v>13</v>
      </c>
      <c r="E13" s="203">
        <f t="shared" si="0"/>
        <v>94</v>
      </c>
      <c r="F13" s="285">
        <v>167</v>
      </c>
      <c r="G13" s="256">
        <v>5</v>
      </c>
      <c r="H13" s="203">
        <f t="shared" si="1"/>
        <v>172</v>
      </c>
      <c r="I13" s="204">
        <f t="shared" si="2"/>
        <v>-86</v>
      </c>
      <c r="J13" s="35">
        <f t="shared" si="3"/>
        <v>8</v>
      </c>
      <c r="K13" s="31">
        <f t="shared" si="4"/>
        <v>-78</v>
      </c>
    </row>
    <row r="14" spans="1:11" x14ac:dyDescent="0.25">
      <c r="A14" s="438"/>
      <c r="B14" s="30" t="s">
        <v>57</v>
      </c>
      <c r="C14" s="285">
        <v>46</v>
      </c>
      <c r="D14" s="256">
        <v>24</v>
      </c>
      <c r="E14" s="203">
        <f t="shared" si="0"/>
        <v>70</v>
      </c>
      <c r="F14" s="285">
        <v>84</v>
      </c>
      <c r="G14" s="256">
        <v>9</v>
      </c>
      <c r="H14" s="203">
        <f t="shared" si="1"/>
        <v>93</v>
      </c>
      <c r="I14" s="204">
        <f t="shared" si="2"/>
        <v>-38</v>
      </c>
      <c r="J14" s="35">
        <f t="shared" si="3"/>
        <v>15</v>
      </c>
      <c r="K14" s="31">
        <f t="shared" si="4"/>
        <v>-23</v>
      </c>
    </row>
    <row r="15" spans="1:11" x14ac:dyDescent="0.25">
      <c r="A15" s="438" t="s">
        <v>125</v>
      </c>
      <c r="B15" s="30" t="s">
        <v>58</v>
      </c>
      <c r="C15" s="285">
        <v>39</v>
      </c>
      <c r="D15" s="256">
        <v>9</v>
      </c>
      <c r="E15" s="203">
        <f t="shared" si="0"/>
        <v>48</v>
      </c>
      <c r="F15" s="285">
        <v>96</v>
      </c>
      <c r="G15" s="256">
        <v>4</v>
      </c>
      <c r="H15" s="203">
        <f t="shared" si="1"/>
        <v>100</v>
      </c>
      <c r="I15" s="204">
        <f t="shared" si="2"/>
        <v>-57</v>
      </c>
      <c r="J15" s="35">
        <f t="shared" si="3"/>
        <v>5</v>
      </c>
      <c r="K15" s="31">
        <f t="shared" si="4"/>
        <v>-52</v>
      </c>
    </row>
    <row r="16" spans="1:11" x14ac:dyDescent="0.25">
      <c r="A16" s="438"/>
      <c r="B16" s="30" t="s">
        <v>59</v>
      </c>
      <c r="C16" s="285">
        <v>37</v>
      </c>
      <c r="D16" s="256">
        <v>6</v>
      </c>
      <c r="E16" s="203">
        <f t="shared" si="0"/>
        <v>43</v>
      </c>
      <c r="F16" s="285">
        <v>35</v>
      </c>
      <c r="G16" s="256">
        <v>2</v>
      </c>
      <c r="H16" s="203">
        <f t="shared" si="1"/>
        <v>37</v>
      </c>
      <c r="I16" s="204">
        <f t="shared" si="2"/>
        <v>2</v>
      </c>
      <c r="J16" s="35">
        <f t="shared" si="3"/>
        <v>4</v>
      </c>
      <c r="K16" s="31">
        <f t="shared" si="4"/>
        <v>6</v>
      </c>
    </row>
    <row r="17" spans="1:11" x14ac:dyDescent="0.25">
      <c r="A17" s="438"/>
      <c r="B17" s="30" t="s">
        <v>60</v>
      </c>
      <c r="C17" s="285">
        <v>36</v>
      </c>
      <c r="D17" s="256">
        <v>31</v>
      </c>
      <c r="E17" s="203">
        <f t="shared" si="0"/>
        <v>67</v>
      </c>
      <c r="F17" s="285">
        <v>99</v>
      </c>
      <c r="G17" s="256">
        <v>5</v>
      </c>
      <c r="H17" s="203">
        <f t="shared" si="1"/>
        <v>104</v>
      </c>
      <c r="I17" s="204">
        <f t="shared" si="2"/>
        <v>-63</v>
      </c>
      <c r="J17" s="35">
        <f t="shared" si="3"/>
        <v>26</v>
      </c>
      <c r="K17" s="31">
        <f t="shared" si="4"/>
        <v>-37</v>
      </c>
    </row>
    <row r="18" spans="1:11" x14ac:dyDescent="0.25">
      <c r="A18" s="438"/>
      <c r="B18" s="30" t="s">
        <v>61</v>
      </c>
      <c r="C18" s="285">
        <v>36</v>
      </c>
      <c r="D18" s="256">
        <v>3</v>
      </c>
      <c r="E18" s="203">
        <f t="shared" si="0"/>
        <v>39</v>
      </c>
      <c r="F18" s="285">
        <v>38</v>
      </c>
      <c r="G18" s="256">
        <v>2</v>
      </c>
      <c r="H18" s="203">
        <f t="shared" si="1"/>
        <v>40</v>
      </c>
      <c r="I18" s="204">
        <f t="shared" si="2"/>
        <v>-2</v>
      </c>
      <c r="J18" s="35">
        <f t="shared" si="3"/>
        <v>1</v>
      </c>
      <c r="K18" s="31">
        <f t="shared" si="4"/>
        <v>-1</v>
      </c>
    </row>
    <row r="19" spans="1:11" x14ac:dyDescent="0.25">
      <c r="A19" s="438"/>
      <c r="B19" s="30" t="s">
        <v>62</v>
      </c>
      <c r="C19" s="285">
        <v>29</v>
      </c>
      <c r="D19" s="256">
        <v>19</v>
      </c>
      <c r="E19" s="203">
        <f t="shared" si="0"/>
        <v>48</v>
      </c>
      <c r="F19" s="285">
        <v>35</v>
      </c>
      <c r="G19" s="256">
        <v>10</v>
      </c>
      <c r="H19" s="203">
        <f t="shared" si="1"/>
        <v>45</v>
      </c>
      <c r="I19" s="204">
        <f t="shared" si="2"/>
        <v>-6</v>
      </c>
      <c r="J19" s="35">
        <f t="shared" si="3"/>
        <v>9</v>
      </c>
      <c r="K19" s="31">
        <f t="shared" si="4"/>
        <v>3</v>
      </c>
    </row>
    <row r="20" spans="1:11" x14ac:dyDescent="0.25">
      <c r="A20" s="438"/>
      <c r="B20" s="30" t="s">
        <v>63</v>
      </c>
      <c r="C20" s="285">
        <v>28</v>
      </c>
      <c r="D20" s="256">
        <v>4</v>
      </c>
      <c r="E20" s="203">
        <f t="shared" si="0"/>
        <v>32</v>
      </c>
      <c r="F20" s="285">
        <v>47</v>
      </c>
      <c r="G20" s="256"/>
      <c r="H20" s="203">
        <f t="shared" si="1"/>
        <v>47</v>
      </c>
      <c r="I20" s="204">
        <f t="shared" si="2"/>
        <v>-19</v>
      </c>
      <c r="J20" s="35">
        <f t="shared" si="3"/>
        <v>4</v>
      </c>
      <c r="K20" s="31">
        <f t="shared" si="4"/>
        <v>-15</v>
      </c>
    </row>
    <row r="21" spans="1:11" x14ac:dyDescent="0.25">
      <c r="A21" s="438"/>
      <c r="B21" s="30" t="s">
        <v>64</v>
      </c>
      <c r="C21" s="285"/>
      <c r="D21" s="359"/>
      <c r="E21" s="203">
        <f t="shared" si="0"/>
        <v>0</v>
      </c>
      <c r="F21" s="285">
        <v>2</v>
      </c>
      <c r="G21" s="359"/>
      <c r="H21" s="203">
        <f t="shared" si="1"/>
        <v>2</v>
      </c>
      <c r="I21" s="204">
        <f t="shared" si="2"/>
        <v>-2</v>
      </c>
      <c r="J21" s="35">
        <f t="shared" si="3"/>
        <v>0</v>
      </c>
      <c r="K21" s="31">
        <f t="shared" si="4"/>
        <v>-2</v>
      </c>
    </row>
    <row r="22" spans="1:11" x14ac:dyDescent="0.25">
      <c r="A22" s="439" t="s">
        <v>126</v>
      </c>
      <c r="B22" s="30" t="s">
        <v>65</v>
      </c>
      <c r="C22" s="285">
        <v>67</v>
      </c>
      <c r="D22" s="256">
        <v>26</v>
      </c>
      <c r="E22" s="203">
        <f t="shared" si="0"/>
        <v>93</v>
      </c>
      <c r="F22" s="285">
        <v>199</v>
      </c>
      <c r="G22" s="256">
        <v>10</v>
      </c>
      <c r="H22" s="203">
        <f t="shared" si="1"/>
        <v>209</v>
      </c>
      <c r="I22" s="204">
        <f t="shared" si="2"/>
        <v>-132</v>
      </c>
      <c r="J22" s="35">
        <f t="shared" si="3"/>
        <v>16</v>
      </c>
      <c r="K22" s="31">
        <f t="shared" si="4"/>
        <v>-116</v>
      </c>
    </row>
    <row r="23" spans="1:11" x14ac:dyDescent="0.25">
      <c r="A23" s="439"/>
      <c r="B23" s="30" t="s">
        <v>66</v>
      </c>
      <c r="C23" s="285">
        <v>36</v>
      </c>
      <c r="D23" s="256">
        <v>13</v>
      </c>
      <c r="E23" s="203">
        <f t="shared" si="0"/>
        <v>49</v>
      </c>
      <c r="F23" s="285">
        <v>75</v>
      </c>
      <c r="G23" s="256">
        <v>10</v>
      </c>
      <c r="H23" s="203">
        <f t="shared" si="1"/>
        <v>85</v>
      </c>
      <c r="I23" s="204">
        <f t="shared" si="2"/>
        <v>-39</v>
      </c>
      <c r="J23" s="35">
        <f t="shared" si="3"/>
        <v>3</v>
      </c>
      <c r="K23" s="31">
        <f t="shared" si="4"/>
        <v>-36</v>
      </c>
    </row>
    <row r="24" spans="1:11" x14ac:dyDescent="0.25">
      <c r="A24" s="439"/>
      <c r="B24" s="30" t="s">
        <v>67</v>
      </c>
      <c r="C24" s="285">
        <v>20</v>
      </c>
      <c r="D24" s="359">
        <v>3</v>
      </c>
      <c r="E24" s="203">
        <f t="shared" si="0"/>
        <v>23</v>
      </c>
      <c r="F24" s="285">
        <v>79</v>
      </c>
      <c r="G24" s="359">
        <v>2</v>
      </c>
      <c r="H24" s="203">
        <f t="shared" si="1"/>
        <v>81</v>
      </c>
      <c r="I24" s="204">
        <f t="shared" si="2"/>
        <v>-59</v>
      </c>
      <c r="J24" s="35">
        <f t="shared" si="3"/>
        <v>1</v>
      </c>
      <c r="K24" s="31">
        <f t="shared" si="4"/>
        <v>-58</v>
      </c>
    </row>
    <row r="25" spans="1:11" x14ac:dyDescent="0.25">
      <c r="A25" s="439"/>
      <c r="B25" s="30" t="s">
        <v>68</v>
      </c>
      <c r="C25" s="285">
        <v>42</v>
      </c>
      <c r="D25" s="256">
        <v>11</v>
      </c>
      <c r="E25" s="203">
        <f t="shared" si="0"/>
        <v>53</v>
      </c>
      <c r="F25" s="285">
        <v>107</v>
      </c>
      <c r="G25" s="256">
        <v>4</v>
      </c>
      <c r="H25" s="203">
        <f t="shared" si="1"/>
        <v>111</v>
      </c>
      <c r="I25" s="204">
        <f t="shared" si="2"/>
        <v>-65</v>
      </c>
      <c r="J25" s="35">
        <f t="shared" si="3"/>
        <v>7</v>
      </c>
      <c r="K25" s="31">
        <f t="shared" si="4"/>
        <v>-58</v>
      </c>
    </row>
    <row r="26" spans="1:11" x14ac:dyDescent="0.25">
      <c r="A26" s="439"/>
      <c r="B26" s="30" t="s">
        <v>69</v>
      </c>
      <c r="C26" s="285">
        <v>20</v>
      </c>
      <c r="D26" s="256">
        <v>1</v>
      </c>
      <c r="E26" s="203">
        <f t="shared" si="0"/>
        <v>21</v>
      </c>
      <c r="F26" s="285">
        <v>26</v>
      </c>
      <c r="G26" s="359">
        <v>1</v>
      </c>
      <c r="H26" s="203">
        <f t="shared" si="1"/>
        <v>27</v>
      </c>
      <c r="I26" s="204">
        <f t="shared" si="2"/>
        <v>-6</v>
      </c>
      <c r="J26" s="35">
        <f t="shared" si="3"/>
        <v>0</v>
      </c>
      <c r="K26" s="31">
        <f t="shared" si="4"/>
        <v>-6</v>
      </c>
    </row>
    <row r="27" spans="1:11" x14ac:dyDescent="0.25">
      <c r="A27" s="439"/>
      <c r="B27" s="30" t="s">
        <v>70</v>
      </c>
      <c r="C27" s="285">
        <v>20</v>
      </c>
      <c r="D27" s="256">
        <v>4</v>
      </c>
      <c r="E27" s="203">
        <f t="shared" si="0"/>
        <v>24</v>
      </c>
      <c r="F27" s="285">
        <v>59</v>
      </c>
      <c r="G27" s="256">
        <v>3</v>
      </c>
      <c r="H27" s="203">
        <f t="shared" si="1"/>
        <v>62</v>
      </c>
      <c r="I27" s="204">
        <f t="shared" si="2"/>
        <v>-39</v>
      </c>
      <c r="J27" s="35">
        <f t="shared" si="3"/>
        <v>1</v>
      </c>
      <c r="K27" s="31">
        <f t="shared" si="4"/>
        <v>-38</v>
      </c>
    </row>
    <row r="28" spans="1:11" x14ac:dyDescent="0.25">
      <c r="A28" s="439"/>
      <c r="B28" s="30" t="s">
        <v>71</v>
      </c>
      <c r="C28" s="285">
        <v>18</v>
      </c>
      <c r="D28" s="359"/>
      <c r="E28" s="203">
        <f t="shared" si="0"/>
        <v>18</v>
      </c>
      <c r="F28" s="285">
        <v>26</v>
      </c>
      <c r="G28" s="359"/>
      <c r="H28" s="203">
        <f t="shared" si="1"/>
        <v>26</v>
      </c>
      <c r="I28" s="204">
        <f t="shared" si="2"/>
        <v>-8</v>
      </c>
      <c r="J28" s="35">
        <f t="shared" si="3"/>
        <v>0</v>
      </c>
      <c r="K28" s="31">
        <f t="shared" si="4"/>
        <v>-8</v>
      </c>
    </row>
    <row r="29" spans="1:11" x14ac:dyDescent="0.25">
      <c r="A29" s="438" t="s">
        <v>127</v>
      </c>
      <c r="B29" s="30" t="s">
        <v>72</v>
      </c>
      <c r="C29" s="285">
        <v>76</v>
      </c>
      <c r="D29" s="256">
        <v>37</v>
      </c>
      <c r="E29" s="203">
        <f t="shared" si="0"/>
        <v>113</v>
      </c>
      <c r="F29" s="285">
        <v>119</v>
      </c>
      <c r="G29" s="256">
        <v>10</v>
      </c>
      <c r="H29" s="203">
        <f t="shared" si="1"/>
        <v>129</v>
      </c>
      <c r="I29" s="204">
        <f t="shared" si="2"/>
        <v>-43</v>
      </c>
      <c r="J29" s="35">
        <f t="shared" si="3"/>
        <v>27</v>
      </c>
      <c r="K29" s="31">
        <f t="shared" si="4"/>
        <v>-16</v>
      </c>
    </row>
    <row r="30" spans="1:11" x14ac:dyDescent="0.25">
      <c r="A30" s="438"/>
      <c r="B30" s="30" t="s">
        <v>73</v>
      </c>
      <c r="C30" s="285">
        <v>16</v>
      </c>
      <c r="D30" s="256">
        <v>4</v>
      </c>
      <c r="E30" s="203">
        <f t="shared" si="0"/>
        <v>20</v>
      </c>
      <c r="F30" s="285">
        <v>97</v>
      </c>
      <c r="G30" s="256">
        <v>3</v>
      </c>
      <c r="H30" s="203">
        <f t="shared" si="1"/>
        <v>100</v>
      </c>
      <c r="I30" s="204">
        <f t="shared" si="2"/>
        <v>-81</v>
      </c>
      <c r="J30" s="35">
        <f t="shared" si="3"/>
        <v>1</v>
      </c>
      <c r="K30" s="31">
        <f t="shared" si="4"/>
        <v>-80</v>
      </c>
    </row>
    <row r="31" spans="1:11" x14ac:dyDescent="0.25">
      <c r="A31" s="438"/>
      <c r="B31" s="30" t="s">
        <v>74</v>
      </c>
      <c r="C31" s="285">
        <v>27</v>
      </c>
      <c r="D31" s="256">
        <v>7</v>
      </c>
      <c r="E31" s="203">
        <f t="shared" si="0"/>
        <v>34</v>
      </c>
      <c r="F31" s="285">
        <v>46</v>
      </c>
      <c r="G31" s="256">
        <v>4</v>
      </c>
      <c r="H31" s="203">
        <f t="shared" si="1"/>
        <v>50</v>
      </c>
      <c r="I31" s="204">
        <f t="shared" si="2"/>
        <v>-19</v>
      </c>
      <c r="J31" s="35">
        <f t="shared" si="3"/>
        <v>3</v>
      </c>
      <c r="K31" s="31">
        <f t="shared" si="4"/>
        <v>-16</v>
      </c>
    </row>
    <row r="32" spans="1:11" x14ac:dyDescent="0.25">
      <c r="A32" s="438"/>
      <c r="B32" s="30" t="s">
        <v>75</v>
      </c>
      <c r="C32" s="285">
        <v>13</v>
      </c>
      <c r="D32" s="359">
        <v>1</v>
      </c>
      <c r="E32" s="203">
        <f t="shared" si="0"/>
        <v>14</v>
      </c>
      <c r="F32" s="285">
        <v>29</v>
      </c>
      <c r="G32" s="256"/>
      <c r="H32" s="203">
        <f t="shared" si="1"/>
        <v>29</v>
      </c>
      <c r="I32" s="204">
        <f t="shared" si="2"/>
        <v>-16</v>
      </c>
      <c r="J32" s="35">
        <f t="shared" si="3"/>
        <v>1</v>
      </c>
      <c r="K32" s="31">
        <f t="shared" si="4"/>
        <v>-15</v>
      </c>
    </row>
    <row r="33" spans="1:11" x14ac:dyDescent="0.25">
      <c r="A33" s="438"/>
      <c r="B33" s="30" t="s">
        <v>76</v>
      </c>
      <c r="C33" s="285">
        <v>13</v>
      </c>
      <c r="D33" s="359"/>
      <c r="E33" s="203">
        <f t="shared" si="0"/>
        <v>13</v>
      </c>
      <c r="F33" s="285">
        <v>12</v>
      </c>
      <c r="G33" s="359"/>
      <c r="H33" s="203">
        <f t="shared" si="1"/>
        <v>12</v>
      </c>
      <c r="I33" s="204">
        <f t="shared" si="2"/>
        <v>1</v>
      </c>
      <c r="J33" s="35">
        <f t="shared" si="3"/>
        <v>0</v>
      </c>
      <c r="K33" s="31">
        <f t="shared" si="4"/>
        <v>1</v>
      </c>
    </row>
    <row r="34" spans="1:11" x14ac:dyDescent="0.25">
      <c r="A34" s="438"/>
      <c r="B34" s="30" t="s">
        <v>77</v>
      </c>
      <c r="C34" s="285">
        <v>3</v>
      </c>
      <c r="D34" s="359"/>
      <c r="E34" s="203">
        <f t="shared" si="0"/>
        <v>3</v>
      </c>
      <c r="F34" s="285">
        <v>2</v>
      </c>
      <c r="G34" s="256"/>
      <c r="H34" s="203">
        <f t="shared" si="1"/>
        <v>2</v>
      </c>
      <c r="I34" s="204">
        <f t="shared" si="2"/>
        <v>1</v>
      </c>
      <c r="J34" s="35">
        <f t="shared" si="3"/>
        <v>0</v>
      </c>
      <c r="K34" s="31">
        <f t="shared" si="4"/>
        <v>1</v>
      </c>
    </row>
    <row r="35" spans="1:11" x14ac:dyDescent="0.25">
      <c r="A35" s="438"/>
      <c r="B35" s="30" t="s">
        <v>78</v>
      </c>
      <c r="C35" s="285">
        <v>37</v>
      </c>
      <c r="D35" s="256">
        <v>4</v>
      </c>
      <c r="E35" s="203">
        <f t="shared" si="0"/>
        <v>41</v>
      </c>
      <c r="F35" s="285">
        <v>34</v>
      </c>
      <c r="G35" s="256"/>
      <c r="H35" s="203">
        <f t="shared" si="1"/>
        <v>34</v>
      </c>
      <c r="I35" s="204">
        <f t="shared" si="2"/>
        <v>3</v>
      </c>
      <c r="J35" s="35">
        <f t="shared" si="3"/>
        <v>4</v>
      </c>
      <c r="K35" s="31">
        <f t="shared" si="4"/>
        <v>7</v>
      </c>
    </row>
    <row r="36" spans="1:11" x14ac:dyDescent="0.25">
      <c r="A36" s="438"/>
      <c r="B36" s="30" t="s">
        <v>79</v>
      </c>
      <c r="C36" s="285">
        <v>39</v>
      </c>
      <c r="D36" s="256">
        <v>15</v>
      </c>
      <c r="E36" s="203">
        <f t="shared" si="0"/>
        <v>54</v>
      </c>
      <c r="F36" s="285">
        <v>47</v>
      </c>
      <c r="G36" s="256">
        <v>8</v>
      </c>
      <c r="H36" s="203">
        <f t="shared" si="1"/>
        <v>55</v>
      </c>
      <c r="I36" s="204">
        <f t="shared" si="2"/>
        <v>-8</v>
      </c>
      <c r="J36" s="35">
        <f t="shared" si="3"/>
        <v>7</v>
      </c>
      <c r="K36" s="31">
        <f t="shared" si="4"/>
        <v>-1</v>
      </c>
    </row>
    <row r="37" spans="1:11" x14ac:dyDescent="0.25">
      <c r="A37" s="438"/>
      <c r="B37" s="30" t="s">
        <v>80</v>
      </c>
      <c r="C37" s="285"/>
      <c r="D37" s="359"/>
      <c r="E37" s="203">
        <f t="shared" si="0"/>
        <v>0</v>
      </c>
      <c r="F37" s="285">
        <v>7</v>
      </c>
      <c r="G37" s="359"/>
      <c r="H37" s="203">
        <f t="shared" si="1"/>
        <v>7</v>
      </c>
      <c r="I37" s="204">
        <f t="shared" si="2"/>
        <v>-7</v>
      </c>
      <c r="J37" s="35">
        <f t="shared" si="3"/>
        <v>0</v>
      </c>
      <c r="K37" s="31">
        <f t="shared" si="4"/>
        <v>-7</v>
      </c>
    </row>
    <row r="38" spans="1:11" x14ac:dyDescent="0.25">
      <c r="A38" s="438" t="s">
        <v>128</v>
      </c>
      <c r="B38" s="30" t="s">
        <v>81</v>
      </c>
      <c r="C38" s="285">
        <v>31</v>
      </c>
      <c r="D38" s="256">
        <v>4</v>
      </c>
      <c r="E38" s="203">
        <f t="shared" si="0"/>
        <v>35</v>
      </c>
      <c r="F38" s="285">
        <v>129</v>
      </c>
      <c r="G38" s="256">
        <v>2</v>
      </c>
      <c r="H38" s="203">
        <f t="shared" si="1"/>
        <v>131</v>
      </c>
      <c r="I38" s="204">
        <f t="shared" si="2"/>
        <v>-98</v>
      </c>
      <c r="J38" s="35">
        <f t="shared" si="3"/>
        <v>2</v>
      </c>
      <c r="K38" s="31">
        <f t="shared" si="4"/>
        <v>-96</v>
      </c>
    </row>
    <row r="39" spans="1:11" x14ac:dyDescent="0.25">
      <c r="A39" s="438"/>
      <c r="B39" s="30" t="s">
        <v>82</v>
      </c>
      <c r="C39" s="285">
        <v>18</v>
      </c>
      <c r="D39" s="359">
        <v>1</v>
      </c>
      <c r="E39" s="203">
        <f t="shared" si="0"/>
        <v>19</v>
      </c>
      <c r="F39" s="285">
        <v>11</v>
      </c>
      <c r="G39" s="359"/>
      <c r="H39" s="203">
        <f t="shared" si="1"/>
        <v>11</v>
      </c>
      <c r="I39" s="204">
        <f t="shared" si="2"/>
        <v>7</v>
      </c>
      <c r="J39" s="35">
        <f t="shared" si="3"/>
        <v>1</v>
      </c>
      <c r="K39" s="31">
        <f t="shared" si="4"/>
        <v>8</v>
      </c>
    </row>
    <row r="40" spans="1:11" x14ac:dyDescent="0.25">
      <c r="A40" s="438"/>
      <c r="B40" s="30" t="s">
        <v>83</v>
      </c>
      <c r="C40" s="285">
        <v>26</v>
      </c>
      <c r="D40" s="359"/>
      <c r="E40" s="203">
        <f t="shared" si="0"/>
        <v>26</v>
      </c>
      <c r="F40" s="285">
        <v>51</v>
      </c>
      <c r="G40" s="256">
        <v>1</v>
      </c>
      <c r="H40" s="203">
        <f t="shared" si="1"/>
        <v>52</v>
      </c>
      <c r="I40" s="204">
        <f t="shared" si="2"/>
        <v>-25</v>
      </c>
      <c r="J40" s="35">
        <f t="shared" si="3"/>
        <v>-1</v>
      </c>
      <c r="K40" s="31">
        <f t="shared" si="4"/>
        <v>-26</v>
      </c>
    </row>
    <row r="41" spans="1:11" x14ac:dyDescent="0.25">
      <c r="A41" s="438"/>
      <c r="B41" s="30" t="s">
        <v>84</v>
      </c>
      <c r="C41" s="285">
        <v>25</v>
      </c>
      <c r="D41" s="256">
        <v>11</v>
      </c>
      <c r="E41" s="203">
        <f t="shared" si="0"/>
        <v>36</v>
      </c>
      <c r="F41" s="285">
        <v>40</v>
      </c>
      <c r="G41" s="256"/>
      <c r="H41" s="203">
        <f t="shared" si="1"/>
        <v>40</v>
      </c>
      <c r="I41" s="204">
        <f t="shared" si="2"/>
        <v>-15</v>
      </c>
      <c r="J41" s="35">
        <f t="shared" si="3"/>
        <v>11</v>
      </c>
      <c r="K41" s="31">
        <f t="shared" si="4"/>
        <v>-4</v>
      </c>
    </row>
    <row r="42" spans="1:11" x14ac:dyDescent="0.25">
      <c r="A42" s="438"/>
      <c r="B42" s="30" t="s">
        <v>85</v>
      </c>
      <c r="C42" s="285">
        <v>13</v>
      </c>
      <c r="D42" s="359"/>
      <c r="E42" s="203">
        <f t="shared" si="0"/>
        <v>13</v>
      </c>
      <c r="F42" s="285">
        <v>26</v>
      </c>
      <c r="G42" s="359">
        <v>3</v>
      </c>
      <c r="H42" s="203">
        <f t="shared" si="1"/>
        <v>29</v>
      </c>
      <c r="I42" s="204">
        <f t="shared" ref="I42:I78" si="5">C42-F42</f>
        <v>-13</v>
      </c>
      <c r="J42" s="35">
        <f t="shared" ref="J42:J78" si="6">D42-G42</f>
        <v>-3</v>
      </c>
      <c r="K42" s="31">
        <f t="shared" si="4"/>
        <v>-16</v>
      </c>
    </row>
    <row r="43" spans="1:11" x14ac:dyDescent="0.25">
      <c r="A43" s="438"/>
      <c r="B43" s="30" t="s">
        <v>86</v>
      </c>
      <c r="C43" s="285">
        <v>12</v>
      </c>
      <c r="D43" s="256">
        <v>1</v>
      </c>
      <c r="E43" s="203">
        <f t="shared" si="0"/>
        <v>13</v>
      </c>
      <c r="F43" s="285">
        <v>32</v>
      </c>
      <c r="G43" s="359"/>
      <c r="H43" s="203">
        <f t="shared" si="1"/>
        <v>32</v>
      </c>
      <c r="I43" s="204">
        <f t="shared" si="5"/>
        <v>-20</v>
      </c>
      <c r="J43" s="35">
        <f t="shared" si="6"/>
        <v>1</v>
      </c>
      <c r="K43" s="31">
        <f t="shared" si="4"/>
        <v>-19</v>
      </c>
    </row>
    <row r="44" spans="1:11" x14ac:dyDescent="0.25">
      <c r="A44" s="438"/>
      <c r="B44" s="30" t="s">
        <v>87</v>
      </c>
      <c r="C44" s="285">
        <v>3</v>
      </c>
      <c r="D44" s="359"/>
      <c r="E44" s="203">
        <f t="shared" si="0"/>
        <v>3</v>
      </c>
      <c r="F44" s="285">
        <v>6</v>
      </c>
      <c r="G44" s="359">
        <v>1</v>
      </c>
      <c r="H44" s="203">
        <f t="shared" si="1"/>
        <v>7</v>
      </c>
      <c r="I44" s="204">
        <f t="shared" si="5"/>
        <v>-3</v>
      </c>
      <c r="J44" s="35">
        <f t="shared" si="6"/>
        <v>-1</v>
      </c>
      <c r="K44" s="31">
        <f t="shared" si="4"/>
        <v>-4</v>
      </c>
    </row>
    <row r="45" spans="1:11" x14ac:dyDescent="0.25">
      <c r="A45" s="438" t="s">
        <v>129</v>
      </c>
      <c r="B45" s="30" t="s">
        <v>88</v>
      </c>
      <c r="C45" s="285">
        <v>19</v>
      </c>
      <c r="D45" s="256">
        <v>34</v>
      </c>
      <c r="E45" s="203">
        <f t="shared" si="0"/>
        <v>53</v>
      </c>
      <c r="F45" s="285">
        <v>58</v>
      </c>
      <c r="G45" s="256">
        <v>13</v>
      </c>
      <c r="H45" s="203">
        <f t="shared" si="1"/>
        <v>71</v>
      </c>
      <c r="I45" s="204">
        <f t="shared" si="5"/>
        <v>-39</v>
      </c>
      <c r="J45" s="35">
        <f t="shared" si="6"/>
        <v>21</v>
      </c>
      <c r="K45" s="31">
        <f t="shared" si="4"/>
        <v>-18</v>
      </c>
    </row>
    <row r="46" spans="1:11" x14ac:dyDescent="0.25">
      <c r="A46" s="438"/>
      <c r="B46" s="30" t="s">
        <v>89</v>
      </c>
      <c r="C46" s="285">
        <v>45</v>
      </c>
      <c r="D46" s="256">
        <v>52</v>
      </c>
      <c r="E46" s="203">
        <f t="shared" si="0"/>
        <v>97</v>
      </c>
      <c r="F46" s="285">
        <v>98</v>
      </c>
      <c r="G46" s="256">
        <v>11</v>
      </c>
      <c r="H46" s="203">
        <f t="shared" si="1"/>
        <v>109</v>
      </c>
      <c r="I46" s="204">
        <f t="shared" si="5"/>
        <v>-53</v>
      </c>
      <c r="J46" s="35">
        <f t="shared" si="6"/>
        <v>41</v>
      </c>
      <c r="K46" s="31">
        <f t="shared" si="4"/>
        <v>-12</v>
      </c>
    </row>
    <row r="47" spans="1:11" x14ac:dyDescent="0.25">
      <c r="A47" s="438"/>
      <c r="B47" s="30" t="s">
        <v>90</v>
      </c>
      <c r="C47" s="285">
        <v>35</v>
      </c>
      <c r="D47" s="256">
        <v>17</v>
      </c>
      <c r="E47" s="203">
        <f t="shared" si="0"/>
        <v>52</v>
      </c>
      <c r="F47" s="285">
        <v>57</v>
      </c>
      <c r="G47" s="256">
        <v>9</v>
      </c>
      <c r="H47" s="203">
        <f t="shared" si="1"/>
        <v>66</v>
      </c>
      <c r="I47" s="204">
        <f t="shared" si="5"/>
        <v>-22</v>
      </c>
      <c r="J47" s="35">
        <f t="shared" si="6"/>
        <v>8</v>
      </c>
      <c r="K47" s="31">
        <f t="shared" si="4"/>
        <v>-14</v>
      </c>
    </row>
    <row r="48" spans="1:11" x14ac:dyDescent="0.25">
      <c r="A48" s="438"/>
      <c r="B48" s="30" t="s">
        <v>91</v>
      </c>
      <c r="C48" s="285">
        <v>19</v>
      </c>
      <c r="D48" s="256">
        <v>1</v>
      </c>
      <c r="E48" s="203">
        <f t="shared" si="0"/>
        <v>20</v>
      </c>
      <c r="F48" s="285">
        <v>42</v>
      </c>
      <c r="G48" s="256"/>
      <c r="H48" s="203">
        <f t="shared" si="1"/>
        <v>42</v>
      </c>
      <c r="I48" s="204">
        <f t="shared" si="5"/>
        <v>-23</v>
      </c>
      <c r="J48" s="35">
        <f t="shared" si="6"/>
        <v>1</v>
      </c>
      <c r="K48" s="31">
        <f t="shared" si="4"/>
        <v>-22</v>
      </c>
    </row>
    <row r="49" spans="1:11" x14ac:dyDescent="0.25">
      <c r="A49" s="438"/>
      <c r="B49" s="30" t="s">
        <v>92</v>
      </c>
      <c r="C49" s="285">
        <v>68</v>
      </c>
      <c r="D49" s="256">
        <v>48</v>
      </c>
      <c r="E49" s="203">
        <f t="shared" si="0"/>
        <v>116</v>
      </c>
      <c r="F49" s="285">
        <v>79</v>
      </c>
      <c r="G49" s="256">
        <v>14</v>
      </c>
      <c r="H49" s="203">
        <f t="shared" si="1"/>
        <v>93</v>
      </c>
      <c r="I49" s="204">
        <f t="shared" si="5"/>
        <v>-11</v>
      </c>
      <c r="J49" s="35">
        <f t="shared" si="6"/>
        <v>34</v>
      </c>
      <c r="K49" s="31">
        <f t="shared" si="4"/>
        <v>23</v>
      </c>
    </row>
    <row r="50" spans="1:11" x14ac:dyDescent="0.25">
      <c r="A50" s="438"/>
      <c r="B50" s="30" t="s">
        <v>93</v>
      </c>
      <c r="C50" s="285">
        <v>65</v>
      </c>
      <c r="D50" s="256">
        <v>50</v>
      </c>
      <c r="E50" s="203">
        <f t="shared" si="0"/>
        <v>115</v>
      </c>
      <c r="F50" s="285">
        <v>191</v>
      </c>
      <c r="G50" s="256">
        <v>14</v>
      </c>
      <c r="H50" s="203">
        <f t="shared" si="1"/>
        <v>205</v>
      </c>
      <c r="I50" s="204">
        <f t="shared" si="5"/>
        <v>-126</v>
      </c>
      <c r="J50" s="35">
        <f t="shared" si="6"/>
        <v>36</v>
      </c>
      <c r="K50" s="31">
        <f t="shared" si="4"/>
        <v>-90</v>
      </c>
    </row>
    <row r="51" spans="1:11" x14ac:dyDescent="0.25">
      <c r="A51" s="438"/>
      <c r="B51" s="30" t="s">
        <v>94</v>
      </c>
      <c r="C51" s="285">
        <v>31</v>
      </c>
      <c r="D51" s="256">
        <v>5</v>
      </c>
      <c r="E51" s="203">
        <f t="shared" si="0"/>
        <v>36</v>
      </c>
      <c r="F51" s="285">
        <v>35</v>
      </c>
      <c r="G51" s="256">
        <v>3</v>
      </c>
      <c r="H51" s="203">
        <f t="shared" si="1"/>
        <v>38</v>
      </c>
      <c r="I51" s="204">
        <f t="shared" si="5"/>
        <v>-4</v>
      </c>
      <c r="J51" s="35">
        <f t="shared" si="6"/>
        <v>2</v>
      </c>
      <c r="K51" s="31">
        <f t="shared" si="4"/>
        <v>-2</v>
      </c>
    </row>
    <row r="52" spans="1:11" x14ac:dyDescent="0.25">
      <c r="A52" s="438"/>
      <c r="B52" s="30" t="s">
        <v>95</v>
      </c>
      <c r="C52" s="285">
        <v>45</v>
      </c>
      <c r="D52" s="256">
        <v>22</v>
      </c>
      <c r="E52" s="203">
        <f t="shared" si="0"/>
        <v>67</v>
      </c>
      <c r="F52" s="285">
        <v>169</v>
      </c>
      <c r="G52" s="256">
        <v>3</v>
      </c>
      <c r="H52" s="203">
        <f t="shared" si="1"/>
        <v>172</v>
      </c>
      <c r="I52" s="204">
        <f t="shared" si="5"/>
        <v>-124</v>
      </c>
      <c r="J52" s="35">
        <f t="shared" si="6"/>
        <v>19</v>
      </c>
      <c r="K52" s="31">
        <f t="shared" si="4"/>
        <v>-105</v>
      </c>
    </row>
    <row r="53" spans="1:11" x14ac:dyDescent="0.25">
      <c r="A53" s="438"/>
      <c r="B53" s="30" t="s">
        <v>96</v>
      </c>
      <c r="C53" s="285">
        <v>17</v>
      </c>
      <c r="D53" s="256">
        <v>12</v>
      </c>
      <c r="E53" s="203">
        <f t="shared" si="0"/>
        <v>29</v>
      </c>
      <c r="F53" s="285">
        <v>12</v>
      </c>
      <c r="G53" s="256">
        <v>4</v>
      </c>
      <c r="H53" s="203">
        <f t="shared" si="1"/>
        <v>16</v>
      </c>
      <c r="I53" s="204">
        <f t="shared" si="5"/>
        <v>5</v>
      </c>
      <c r="J53" s="35">
        <f t="shared" si="6"/>
        <v>8</v>
      </c>
      <c r="K53" s="31">
        <f t="shared" si="4"/>
        <v>13</v>
      </c>
    </row>
    <row r="54" spans="1:11" x14ac:dyDescent="0.25">
      <c r="A54" s="438"/>
      <c r="B54" s="30" t="s">
        <v>97</v>
      </c>
      <c r="C54" s="285">
        <v>34</v>
      </c>
      <c r="D54" s="256">
        <v>3</v>
      </c>
      <c r="E54" s="203">
        <f t="shared" si="0"/>
        <v>37</v>
      </c>
      <c r="F54" s="285">
        <v>34</v>
      </c>
      <c r="G54" s="256">
        <v>1</v>
      </c>
      <c r="H54" s="203">
        <f t="shared" si="1"/>
        <v>35</v>
      </c>
      <c r="I54" s="204">
        <f t="shared" si="5"/>
        <v>0</v>
      </c>
      <c r="J54" s="35">
        <f t="shared" si="6"/>
        <v>2</v>
      </c>
      <c r="K54" s="31">
        <f t="shared" si="4"/>
        <v>2</v>
      </c>
    </row>
    <row r="55" spans="1:11" x14ac:dyDescent="0.25">
      <c r="A55" s="438" t="s">
        <v>130</v>
      </c>
      <c r="B55" s="30" t="s">
        <v>98</v>
      </c>
      <c r="C55" s="285">
        <v>76</v>
      </c>
      <c r="D55" s="256">
        <v>100</v>
      </c>
      <c r="E55" s="203">
        <f t="shared" si="0"/>
        <v>176</v>
      </c>
      <c r="F55" s="285">
        <v>162</v>
      </c>
      <c r="G55" s="256">
        <v>21</v>
      </c>
      <c r="H55" s="203">
        <f t="shared" si="1"/>
        <v>183</v>
      </c>
      <c r="I55" s="204">
        <f t="shared" si="5"/>
        <v>-86</v>
      </c>
      <c r="J55" s="35">
        <f t="shared" si="6"/>
        <v>79</v>
      </c>
      <c r="K55" s="31">
        <f t="shared" si="4"/>
        <v>-7</v>
      </c>
    </row>
    <row r="56" spans="1:11" x14ac:dyDescent="0.25">
      <c r="A56" s="438"/>
      <c r="B56" s="30" t="s">
        <v>99</v>
      </c>
      <c r="C56" s="285">
        <v>55</v>
      </c>
      <c r="D56" s="256">
        <v>62</v>
      </c>
      <c r="E56" s="203">
        <f t="shared" si="0"/>
        <v>117</v>
      </c>
      <c r="F56" s="285">
        <v>98</v>
      </c>
      <c r="G56" s="256">
        <v>11</v>
      </c>
      <c r="H56" s="203">
        <f t="shared" si="1"/>
        <v>109</v>
      </c>
      <c r="I56" s="204">
        <f t="shared" si="5"/>
        <v>-43</v>
      </c>
      <c r="J56" s="35">
        <f t="shared" si="6"/>
        <v>51</v>
      </c>
      <c r="K56" s="31">
        <f t="shared" si="4"/>
        <v>8</v>
      </c>
    </row>
    <row r="57" spans="1:11" x14ac:dyDescent="0.25">
      <c r="A57" s="438"/>
      <c r="B57" s="30" t="s">
        <v>100</v>
      </c>
      <c r="C57" s="285">
        <v>39</v>
      </c>
      <c r="D57" s="256">
        <v>28</v>
      </c>
      <c r="E57" s="203">
        <f t="shared" si="0"/>
        <v>67</v>
      </c>
      <c r="F57" s="285">
        <v>123</v>
      </c>
      <c r="G57" s="256">
        <v>11</v>
      </c>
      <c r="H57" s="203">
        <f t="shared" si="1"/>
        <v>134</v>
      </c>
      <c r="I57" s="204">
        <f t="shared" si="5"/>
        <v>-84</v>
      </c>
      <c r="J57" s="35">
        <f t="shared" si="6"/>
        <v>17</v>
      </c>
      <c r="K57" s="31">
        <f t="shared" si="4"/>
        <v>-67</v>
      </c>
    </row>
    <row r="58" spans="1:11" x14ac:dyDescent="0.25">
      <c r="A58" s="438"/>
      <c r="B58" s="30" t="s">
        <v>101</v>
      </c>
      <c r="C58" s="285">
        <v>31</v>
      </c>
      <c r="D58" s="256">
        <v>10</v>
      </c>
      <c r="E58" s="203">
        <f t="shared" si="0"/>
        <v>41</v>
      </c>
      <c r="F58" s="285">
        <v>46</v>
      </c>
      <c r="G58" s="256">
        <v>2</v>
      </c>
      <c r="H58" s="203">
        <f t="shared" si="1"/>
        <v>48</v>
      </c>
      <c r="I58" s="204">
        <f t="shared" si="5"/>
        <v>-15</v>
      </c>
      <c r="J58" s="35">
        <f t="shared" si="6"/>
        <v>8</v>
      </c>
      <c r="K58" s="31">
        <f t="shared" si="4"/>
        <v>-7</v>
      </c>
    </row>
    <row r="59" spans="1:11" x14ac:dyDescent="0.25">
      <c r="A59" s="438"/>
      <c r="B59" s="30" t="s">
        <v>102</v>
      </c>
      <c r="C59" s="285">
        <v>54</v>
      </c>
      <c r="D59" s="256">
        <v>19</v>
      </c>
      <c r="E59" s="203">
        <f t="shared" si="0"/>
        <v>73</v>
      </c>
      <c r="F59" s="285">
        <v>86</v>
      </c>
      <c r="G59" s="256">
        <v>3</v>
      </c>
      <c r="H59" s="203">
        <f t="shared" si="1"/>
        <v>89</v>
      </c>
      <c r="I59" s="204">
        <f t="shared" si="5"/>
        <v>-32</v>
      </c>
      <c r="J59" s="35">
        <f t="shared" si="6"/>
        <v>16</v>
      </c>
      <c r="K59" s="31">
        <f t="shared" si="4"/>
        <v>-16</v>
      </c>
    </row>
    <row r="60" spans="1:11" x14ac:dyDescent="0.25">
      <c r="A60" s="438" t="s">
        <v>131</v>
      </c>
      <c r="B60" s="30" t="s">
        <v>103</v>
      </c>
      <c r="C60" s="285">
        <v>84</v>
      </c>
      <c r="D60" s="256">
        <v>71</v>
      </c>
      <c r="E60" s="203">
        <f t="shared" si="0"/>
        <v>155</v>
      </c>
      <c r="F60" s="285">
        <v>183</v>
      </c>
      <c r="G60" s="256">
        <v>21</v>
      </c>
      <c r="H60" s="203">
        <f t="shared" si="1"/>
        <v>204</v>
      </c>
      <c r="I60" s="204">
        <f t="shared" si="5"/>
        <v>-99</v>
      </c>
      <c r="J60" s="35">
        <f t="shared" si="6"/>
        <v>50</v>
      </c>
      <c r="K60" s="31">
        <f t="shared" si="4"/>
        <v>-49</v>
      </c>
    </row>
    <row r="61" spans="1:11" x14ac:dyDescent="0.25">
      <c r="A61" s="438"/>
      <c r="B61" s="30" t="s">
        <v>104</v>
      </c>
      <c r="C61" s="285">
        <v>45</v>
      </c>
      <c r="D61" s="256">
        <v>27</v>
      </c>
      <c r="E61" s="203">
        <f t="shared" si="0"/>
        <v>72</v>
      </c>
      <c r="F61" s="285">
        <v>66</v>
      </c>
      <c r="G61" s="256">
        <v>7</v>
      </c>
      <c r="H61" s="203">
        <f t="shared" si="1"/>
        <v>73</v>
      </c>
      <c r="I61" s="204">
        <f t="shared" si="5"/>
        <v>-21</v>
      </c>
      <c r="J61" s="35">
        <f t="shared" si="6"/>
        <v>20</v>
      </c>
      <c r="K61" s="31">
        <f t="shared" si="4"/>
        <v>-1</v>
      </c>
    </row>
    <row r="62" spans="1:11" x14ac:dyDescent="0.25">
      <c r="A62" s="438"/>
      <c r="B62" s="30" t="s">
        <v>105</v>
      </c>
      <c r="C62" s="285">
        <v>8</v>
      </c>
      <c r="D62" s="256"/>
      <c r="E62" s="203">
        <f t="shared" si="0"/>
        <v>8</v>
      </c>
      <c r="F62" s="285">
        <v>9</v>
      </c>
      <c r="G62" s="359"/>
      <c r="H62" s="203">
        <f t="shared" si="1"/>
        <v>9</v>
      </c>
      <c r="I62" s="204">
        <f t="shared" si="5"/>
        <v>-1</v>
      </c>
      <c r="J62" s="35">
        <f t="shared" si="6"/>
        <v>0</v>
      </c>
      <c r="K62" s="31">
        <f t="shared" si="4"/>
        <v>-1</v>
      </c>
    </row>
    <row r="63" spans="1:11" x14ac:dyDescent="0.25">
      <c r="A63" s="439" t="s">
        <v>133</v>
      </c>
      <c r="B63" s="30" t="s">
        <v>106</v>
      </c>
      <c r="C63" s="285">
        <v>32</v>
      </c>
      <c r="D63" s="256">
        <v>10</v>
      </c>
      <c r="E63" s="203">
        <f t="shared" si="0"/>
        <v>42</v>
      </c>
      <c r="F63" s="285">
        <v>52</v>
      </c>
      <c r="G63" s="256">
        <v>1</v>
      </c>
      <c r="H63" s="203">
        <f t="shared" si="1"/>
        <v>53</v>
      </c>
      <c r="I63" s="204">
        <f t="shared" si="5"/>
        <v>-20</v>
      </c>
      <c r="J63" s="35">
        <f t="shared" si="6"/>
        <v>9</v>
      </c>
      <c r="K63" s="31">
        <f t="shared" si="4"/>
        <v>-11</v>
      </c>
    </row>
    <row r="64" spans="1:11" x14ac:dyDescent="0.25">
      <c r="A64" s="439"/>
      <c r="B64" s="30" t="s">
        <v>107</v>
      </c>
      <c r="C64" s="285">
        <v>23</v>
      </c>
      <c r="D64" s="256">
        <v>16</v>
      </c>
      <c r="E64" s="203">
        <f t="shared" si="0"/>
        <v>39</v>
      </c>
      <c r="F64" s="285">
        <v>29</v>
      </c>
      <c r="G64" s="256">
        <v>3</v>
      </c>
      <c r="H64" s="203">
        <f t="shared" si="1"/>
        <v>32</v>
      </c>
      <c r="I64" s="204">
        <f t="shared" si="5"/>
        <v>-6</v>
      </c>
      <c r="J64" s="35">
        <f t="shared" si="6"/>
        <v>13</v>
      </c>
      <c r="K64" s="31">
        <f t="shared" si="4"/>
        <v>7</v>
      </c>
    </row>
    <row r="65" spans="1:11" x14ac:dyDescent="0.25">
      <c r="A65" s="439"/>
      <c r="B65" s="30" t="s">
        <v>108</v>
      </c>
      <c r="C65" s="285">
        <v>12</v>
      </c>
      <c r="D65" s="256">
        <v>7</v>
      </c>
      <c r="E65" s="203">
        <f t="shared" si="0"/>
        <v>19</v>
      </c>
      <c r="F65" s="285">
        <v>18</v>
      </c>
      <c r="G65" s="256">
        <v>3</v>
      </c>
      <c r="H65" s="203">
        <f t="shared" si="1"/>
        <v>21</v>
      </c>
      <c r="I65" s="204">
        <f t="shared" si="5"/>
        <v>-6</v>
      </c>
      <c r="J65" s="35">
        <f t="shared" si="6"/>
        <v>4</v>
      </c>
      <c r="K65" s="31">
        <f t="shared" si="4"/>
        <v>-2</v>
      </c>
    </row>
    <row r="66" spans="1:11" x14ac:dyDescent="0.25">
      <c r="A66" s="439"/>
      <c r="B66" s="30" t="s">
        <v>109</v>
      </c>
      <c r="C66" s="285">
        <v>25</v>
      </c>
      <c r="D66" s="256">
        <v>12</v>
      </c>
      <c r="E66" s="203">
        <f t="shared" si="0"/>
        <v>37</v>
      </c>
      <c r="F66" s="285">
        <v>40</v>
      </c>
      <c r="G66" s="256">
        <v>4</v>
      </c>
      <c r="H66" s="203">
        <f t="shared" si="1"/>
        <v>44</v>
      </c>
      <c r="I66" s="204">
        <f t="shared" si="5"/>
        <v>-15</v>
      </c>
      <c r="J66" s="35">
        <f t="shared" si="6"/>
        <v>8</v>
      </c>
      <c r="K66" s="31">
        <f t="shared" si="4"/>
        <v>-7</v>
      </c>
    </row>
    <row r="67" spans="1:11" x14ac:dyDescent="0.25">
      <c r="A67" s="439"/>
      <c r="B67" s="30" t="s">
        <v>110</v>
      </c>
      <c r="C67" s="285">
        <v>11</v>
      </c>
      <c r="D67" s="256">
        <v>4</v>
      </c>
      <c r="E67" s="203">
        <f t="shared" si="0"/>
        <v>15</v>
      </c>
      <c r="F67" s="285">
        <v>19</v>
      </c>
      <c r="G67" s="256">
        <v>2</v>
      </c>
      <c r="H67" s="203">
        <f t="shared" si="1"/>
        <v>21</v>
      </c>
      <c r="I67" s="204">
        <f t="shared" si="5"/>
        <v>-8</v>
      </c>
      <c r="J67" s="35">
        <f t="shared" si="6"/>
        <v>2</v>
      </c>
      <c r="K67" s="31">
        <f t="shared" si="4"/>
        <v>-6</v>
      </c>
    </row>
    <row r="68" spans="1:11" x14ac:dyDescent="0.25">
      <c r="A68" s="439"/>
      <c r="B68" s="30" t="s">
        <v>111</v>
      </c>
      <c r="C68" s="285">
        <v>21</v>
      </c>
      <c r="D68" s="256">
        <v>6</v>
      </c>
      <c r="E68" s="203">
        <f t="shared" si="0"/>
        <v>27</v>
      </c>
      <c r="F68" s="285">
        <v>21</v>
      </c>
      <c r="G68" s="359">
        <v>1</v>
      </c>
      <c r="H68" s="203">
        <f t="shared" si="1"/>
        <v>22</v>
      </c>
      <c r="I68" s="204">
        <f t="shared" si="5"/>
        <v>0</v>
      </c>
      <c r="J68" s="35">
        <f t="shared" si="6"/>
        <v>5</v>
      </c>
      <c r="K68" s="31">
        <f t="shared" si="4"/>
        <v>5</v>
      </c>
    </row>
    <row r="69" spans="1:11" x14ac:dyDescent="0.25">
      <c r="A69" s="439"/>
      <c r="B69" s="30" t="s">
        <v>112</v>
      </c>
      <c r="C69" s="285">
        <v>17</v>
      </c>
      <c r="D69" s="256">
        <v>2</v>
      </c>
      <c r="E69" s="203">
        <f t="shared" si="0"/>
        <v>19</v>
      </c>
      <c r="F69" s="285">
        <v>52</v>
      </c>
      <c r="G69" s="256">
        <v>1</v>
      </c>
      <c r="H69" s="203">
        <f t="shared" si="1"/>
        <v>53</v>
      </c>
      <c r="I69" s="204">
        <f t="shared" si="5"/>
        <v>-35</v>
      </c>
      <c r="J69" s="35">
        <f t="shared" si="6"/>
        <v>1</v>
      </c>
      <c r="K69" s="31">
        <f t="shared" si="4"/>
        <v>-34</v>
      </c>
    </row>
    <row r="70" spans="1:11" x14ac:dyDescent="0.25">
      <c r="A70" s="439"/>
      <c r="B70" s="30" t="s">
        <v>113</v>
      </c>
      <c r="C70" s="285">
        <v>18</v>
      </c>
      <c r="D70" s="359"/>
      <c r="E70" s="203">
        <f t="shared" si="0"/>
        <v>18</v>
      </c>
      <c r="F70" s="285">
        <v>29</v>
      </c>
      <c r="G70" s="256"/>
      <c r="H70" s="203">
        <f t="shared" si="1"/>
        <v>29</v>
      </c>
      <c r="I70" s="204">
        <f t="shared" si="5"/>
        <v>-11</v>
      </c>
      <c r="J70" s="35">
        <f t="shared" si="6"/>
        <v>0</v>
      </c>
      <c r="K70" s="31">
        <f t="shared" si="4"/>
        <v>-11</v>
      </c>
    </row>
    <row r="71" spans="1:11" x14ac:dyDescent="0.25">
      <c r="A71" s="439"/>
      <c r="B71" s="30" t="s">
        <v>114</v>
      </c>
      <c r="C71" s="285">
        <v>7</v>
      </c>
      <c r="D71" s="256">
        <v>2</v>
      </c>
      <c r="E71" s="203">
        <f t="shared" si="0"/>
        <v>9</v>
      </c>
      <c r="F71" s="285">
        <v>28</v>
      </c>
      <c r="G71" s="359"/>
      <c r="H71" s="203">
        <f t="shared" si="1"/>
        <v>28</v>
      </c>
      <c r="I71" s="204">
        <f t="shared" si="5"/>
        <v>-21</v>
      </c>
      <c r="J71" s="35">
        <f t="shared" si="6"/>
        <v>2</v>
      </c>
      <c r="K71" s="31">
        <f t="shared" si="4"/>
        <v>-19</v>
      </c>
    </row>
    <row r="72" spans="1:11" x14ac:dyDescent="0.25">
      <c r="A72" s="438" t="s">
        <v>132</v>
      </c>
      <c r="B72" s="30" t="s">
        <v>115</v>
      </c>
      <c r="C72" s="285">
        <v>51</v>
      </c>
      <c r="D72" s="256">
        <v>5</v>
      </c>
      <c r="E72" s="203">
        <f t="shared" si="0"/>
        <v>56</v>
      </c>
      <c r="F72" s="285">
        <v>98</v>
      </c>
      <c r="G72" s="256"/>
      <c r="H72" s="203">
        <f t="shared" si="1"/>
        <v>98</v>
      </c>
      <c r="I72" s="204">
        <f t="shared" si="5"/>
        <v>-47</v>
      </c>
      <c r="J72" s="35">
        <f t="shared" si="6"/>
        <v>5</v>
      </c>
      <c r="K72" s="31">
        <f t="shared" si="4"/>
        <v>-42</v>
      </c>
    </row>
    <row r="73" spans="1:11" x14ac:dyDescent="0.25">
      <c r="A73" s="438"/>
      <c r="B73" s="30" t="s">
        <v>116</v>
      </c>
      <c r="C73" s="285">
        <v>24</v>
      </c>
      <c r="D73" s="359">
        <v>1</v>
      </c>
      <c r="E73" s="203">
        <f t="shared" si="0"/>
        <v>25</v>
      </c>
      <c r="F73" s="285">
        <v>30</v>
      </c>
      <c r="G73" s="359">
        <v>2</v>
      </c>
      <c r="H73" s="203">
        <f t="shared" si="1"/>
        <v>32</v>
      </c>
      <c r="I73" s="204">
        <f t="shared" si="5"/>
        <v>-6</v>
      </c>
      <c r="J73" s="35">
        <f t="shared" si="6"/>
        <v>-1</v>
      </c>
      <c r="K73" s="31">
        <f t="shared" si="4"/>
        <v>-7</v>
      </c>
    </row>
    <row r="74" spans="1:11" x14ac:dyDescent="0.25">
      <c r="A74" s="438"/>
      <c r="B74" s="30" t="s">
        <v>117</v>
      </c>
      <c r="C74" s="285">
        <v>13</v>
      </c>
      <c r="D74" s="256">
        <v>20</v>
      </c>
      <c r="E74" s="203">
        <f t="shared" ref="E74:E77" si="7">SUM(C74:D74)</f>
        <v>33</v>
      </c>
      <c r="F74" s="285">
        <v>23</v>
      </c>
      <c r="G74" s="359">
        <v>3</v>
      </c>
      <c r="H74" s="203">
        <f t="shared" ref="H74:H77" si="8">SUM(F74:G74)</f>
        <v>26</v>
      </c>
      <c r="I74" s="204">
        <f t="shared" si="5"/>
        <v>-10</v>
      </c>
      <c r="J74" s="35">
        <f t="shared" si="6"/>
        <v>17</v>
      </c>
      <c r="K74" s="31">
        <f t="shared" ref="K74:K78" si="9">E74-H74</f>
        <v>7</v>
      </c>
    </row>
    <row r="75" spans="1:11" x14ac:dyDescent="0.25">
      <c r="A75" s="438"/>
      <c r="B75" s="30" t="s">
        <v>118</v>
      </c>
      <c r="C75" s="285">
        <v>27</v>
      </c>
      <c r="D75" s="359">
        <v>2</v>
      </c>
      <c r="E75" s="203">
        <f t="shared" si="7"/>
        <v>29</v>
      </c>
      <c r="F75" s="285">
        <v>70</v>
      </c>
      <c r="G75" s="359"/>
      <c r="H75" s="203">
        <f t="shared" si="8"/>
        <v>70</v>
      </c>
      <c r="I75" s="204">
        <f t="shared" si="5"/>
        <v>-43</v>
      </c>
      <c r="J75" s="35">
        <f t="shared" si="6"/>
        <v>2</v>
      </c>
      <c r="K75" s="31">
        <f t="shared" si="9"/>
        <v>-41</v>
      </c>
    </row>
    <row r="76" spans="1:11" x14ac:dyDescent="0.25">
      <c r="A76" s="438"/>
      <c r="B76" s="30" t="s">
        <v>119</v>
      </c>
      <c r="C76" s="285">
        <v>23</v>
      </c>
      <c r="D76" s="256">
        <v>12</v>
      </c>
      <c r="E76" s="203">
        <f t="shared" si="7"/>
        <v>35</v>
      </c>
      <c r="F76" s="285">
        <v>52</v>
      </c>
      <c r="G76" s="256">
        <v>2</v>
      </c>
      <c r="H76" s="203">
        <f t="shared" si="8"/>
        <v>54</v>
      </c>
      <c r="I76" s="204">
        <f t="shared" si="5"/>
        <v>-29</v>
      </c>
      <c r="J76" s="35">
        <f t="shared" si="6"/>
        <v>10</v>
      </c>
      <c r="K76" s="31">
        <f t="shared" si="9"/>
        <v>-19</v>
      </c>
    </row>
    <row r="77" spans="1:11" x14ac:dyDescent="0.25">
      <c r="A77" s="438"/>
      <c r="B77" s="30" t="s">
        <v>120</v>
      </c>
      <c r="C77" s="288">
        <v>3</v>
      </c>
      <c r="D77" s="210"/>
      <c r="E77" s="203">
        <f t="shared" si="7"/>
        <v>3</v>
      </c>
      <c r="F77" s="285">
        <v>14</v>
      </c>
      <c r="G77" s="359"/>
      <c r="H77" s="203">
        <f t="shared" si="8"/>
        <v>14</v>
      </c>
      <c r="I77" s="204">
        <f t="shared" si="5"/>
        <v>-11</v>
      </c>
      <c r="J77" s="35">
        <f t="shared" si="6"/>
        <v>0</v>
      </c>
      <c r="K77" s="31">
        <f t="shared" si="9"/>
        <v>-11</v>
      </c>
    </row>
    <row r="78" spans="1:11" x14ac:dyDescent="0.25">
      <c r="B78" s="132" t="s">
        <v>121</v>
      </c>
      <c r="C78" s="208">
        <f t="shared" ref="C78:H78" si="10">SUM(C9:C77)</f>
        <v>2298</v>
      </c>
      <c r="D78" s="206">
        <f t="shared" si="10"/>
        <v>1094</v>
      </c>
      <c r="E78" s="207">
        <f t="shared" si="10"/>
        <v>3392</v>
      </c>
      <c r="F78" s="208">
        <f t="shared" si="10"/>
        <v>4502</v>
      </c>
      <c r="G78" s="206">
        <f t="shared" si="10"/>
        <v>344</v>
      </c>
      <c r="H78" s="207">
        <f t="shared" si="10"/>
        <v>4846</v>
      </c>
      <c r="I78" s="206">
        <f t="shared" si="5"/>
        <v>-2204</v>
      </c>
      <c r="J78" s="52">
        <f t="shared" si="6"/>
        <v>750</v>
      </c>
      <c r="K78" s="53">
        <f t="shared" si="9"/>
        <v>-1454</v>
      </c>
    </row>
    <row r="80" spans="1:11" s="410" customFormat="1" x14ac:dyDescent="0.25"/>
    <row r="81" spans="1:11" ht="15.75" x14ac:dyDescent="0.25">
      <c r="A81" s="345" t="s">
        <v>271</v>
      </c>
      <c r="E81" s="58"/>
    </row>
    <row r="82" spans="1:11" ht="15.75" x14ac:dyDescent="0.25">
      <c r="A82" s="345" t="s">
        <v>396</v>
      </c>
    </row>
    <row r="83" spans="1:11" ht="15.75" x14ac:dyDescent="0.25">
      <c r="B83" s="489" t="s">
        <v>122</v>
      </c>
      <c r="C83" s="534" t="s">
        <v>227</v>
      </c>
      <c r="D83" s="534"/>
      <c r="E83" s="534"/>
      <c r="F83" s="534" t="s">
        <v>228</v>
      </c>
      <c r="G83" s="534"/>
      <c r="H83" s="534"/>
      <c r="I83" s="535" t="s">
        <v>180</v>
      </c>
      <c r="J83" s="535"/>
      <c r="K83" s="536"/>
    </row>
    <row r="84" spans="1:11" ht="15.75" x14ac:dyDescent="0.25">
      <c r="B84" s="490"/>
      <c r="C84" s="429" t="s">
        <v>177</v>
      </c>
      <c r="D84" s="429" t="s">
        <v>145</v>
      </c>
      <c r="E84" s="159" t="s">
        <v>6</v>
      </c>
      <c r="F84" s="429" t="s">
        <v>177</v>
      </c>
      <c r="G84" s="429" t="s">
        <v>145</v>
      </c>
      <c r="H84" s="429" t="s">
        <v>6</v>
      </c>
      <c r="I84" s="430" t="s">
        <v>177</v>
      </c>
      <c r="J84" s="429" t="s">
        <v>145</v>
      </c>
      <c r="K84" s="429" t="s">
        <v>6</v>
      </c>
    </row>
    <row r="85" spans="1:11" x14ac:dyDescent="0.25">
      <c r="B85" s="255" t="s">
        <v>98</v>
      </c>
      <c r="C85" s="285">
        <v>76</v>
      </c>
      <c r="D85" s="256">
        <v>100</v>
      </c>
      <c r="E85" s="203">
        <f t="shared" ref="E85:E88" si="11">SUM(C85:D85)</f>
        <v>176</v>
      </c>
      <c r="F85" s="285">
        <v>162</v>
      </c>
      <c r="G85" s="256">
        <v>21</v>
      </c>
      <c r="H85" s="203">
        <f t="shared" ref="H85:H88" si="12">SUM(F85:G85)</f>
        <v>183</v>
      </c>
      <c r="I85" s="256">
        <f t="shared" ref="I85:I88" si="13">C85-F85</f>
        <v>-86</v>
      </c>
      <c r="J85" s="256">
        <f t="shared" ref="J85:J88" si="14">D85-G85</f>
        <v>79</v>
      </c>
      <c r="K85" s="203">
        <f t="shared" ref="K85:K88" si="15">E85-H85</f>
        <v>-7</v>
      </c>
    </row>
    <row r="86" spans="1:11" x14ac:dyDescent="0.25">
      <c r="B86" s="255" t="s">
        <v>99</v>
      </c>
      <c r="C86" s="285">
        <v>55</v>
      </c>
      <c r="D86" s="256">
        <v>62</v>
      </c>
      <c r="E86" s="203">
        <f t="shared" si="11"/>
        <v>117</v>
      </c>
      <c r="F86" s="285">
        <v>98</v>
      </c>
      <c r="G86" s="256">
        <v>11</v>
      </c>
      <c r="H86" s="203">
        <f t="shared" si="12"/>
        <v>109</v>
      </c>
      <c r="I86" s="256">
        <f t="shared" si="13"/>
        <v>-43</v>
      </c>
      <c r="J86" s="256">
        <f t="shared" si="14"/>
        <v>51</v>
      </c>
      <c r="K86" s="203">
        <f t="shared" si="15"/>
        <v>8</v>
      </c>
    </row>
    <row r="87" spans="1:11" x14ac:dyDescent="0.25">
      <c r="B87" s="255" t="s">
        <v>100</v>
      </c>
      <c r="C87" s="285">
        <v>39</v>
      </c>
      <c r="D87" s="256">
        <v>28</v>
      </c>
      <c r="E87" s="203">
        <f t="shared" si="11"/>
        <v>67</v>
      </c>
      <c r="F87" s="285">
        <v>123</v>
      </c>
      <c r="G87" s="256">
        <v>11</v>
      </c>
      <c r="H87" s="203">
        <f t="shared" si="12"/>
        <v>134</v>
      </c>
      <c r="I87" s="256">
        <f t="shared" si="13"/>
        <v>-84</v>
      </c>
      <c r="J87" s="256">
        <f t="shared" si="14"/>
        <v>17</v>
      </c>
      <c r="K87" s="203">
        <f t="shared" si="15"/>
        <v>-67</v>
      </c>
    </row>
    <row r="88" spans="1:11" x14ac:dyDescent="0.25">
      <c r="B88" s="255" t="s">
        <v>109</v>
      </c>
      <c r="C88" s="285">
        <v>25</v>
      </c>
      <c r="D88" s="256">
        <v>12</v>
      </c>
      <c r="E88" s="203">
        <f t="shared" si="11"/>
        <v>37</v>
      </c>
      <c r="F88" s="285">
        <v>40</v>
      </c>
      <c r="G88" s="256">
        <v>4</v>
      </c>
      <c r="H88" s="203">
        <f t="shared" si="12"/>
        <v>44</v>
      </c>
      <c r="I88" s="256">
        <f t="shared" si="13"/>
        <v>-15</v>
      </c>
      <c r="J88" s="256">
        <f t="shared" si="14"/>
        <v>8</v>
      </c>
      <c r="K88" s="203">
        <f t="shared" si="15"/>
        <v>-7</v>
      </c>
    </row>
    <row r="89" spans="1:11" x14ac:dyDescent="0.25">
      <c r="B89" s="132" t="s">
        <v>412</v>
      </c>
      <c r="C89" s="208">
        <f>SUM(C85:C88)</f>
        <v>195</v>
      </c>
      <c r="D89" s="208">
        <f t="shared" ref="D89:K89" si="16">SUM(D85:D88)</f>
        <v>202</v>
      </c>
      <c r="E89" s="208">
        <f t="shared" si="16"/>
        <v>397</v>
      </c>
      <c r="F89" s="208">
        <f t="shared" si="16"/>
        <v>423</v>
      </c>
      <c r="G89" s="208">
        <f t="shared" si="16"/>
        <v>47</v>
      </c>
      <c r="H89" s="208">
        <f t="shared" si="16"/>
        <v>470</v>
      </c>
      <c r="I89" s="208">
        <f t="shared" si="16"/>
        <v>-228</v>
      </c>
      <c r="J89" s="208">
        <f t="shared" si="16"/>
        <v>155</v>
      </c>
      <c r="K89" s="208">
        <f t="shared" si="16"/>
        <v>-73</v>
      </c>
    </row>
    <row r="92" spans="1:11" x14ac:dyDescent="0.25">
      <c r="B92" s="132" t="s">
        <v>413</v>
      </c>
      <c r="C92" s="208">
        <f>SUM(C9:C77)</f>
        <v>2298</v>
      </c>
      <c r="D92" s="208">
        <f t="shared" ref="D92:K92" si="17">SUM(D9:D77)</f>
        <v>1094</v>
      </c>
      <c r="E92" s="208">
        <f t="shared" si="17"/>
        <v>3392</v>
      </c>
      <c r="F92" s="208">
        <f t="shared" si="17"/>
        <v>4502</v>
      </c>
      <c r="G92" s="208">
        <f t="shared" si="17"/>
        <v>344</v>
      </c>
      <c r="H92" s="208">
        <f t="shared" si="17"/>
        <v>4846</v>
      </c>
      <c r="I92" s="208">
        <f t="shared" si="17"/>
        <v>-2204</v>
      </c>
      <c r="J92" s="208">
        <f t="shared" si="17"/>
        <v>750</v>
      </c>
      <c r="K92" s="208">
        <f t="shared" si="17"/>
        <v>-1454</v>
      </c>
    </row>
    <row r="93" spans="1:11" x14ac:dyDescent="0.25">
      <c r="B93" s="431" t="s">
        <v>416</v>
      </c>
      <c r="C93" s="432">
        <f t="shared" ref="C93:H93" si="18">SUM(C89/C92)</f>
        <v>8.4856396866840725E-2</v>
      </c>
      <c r="D93" s="432">
        <f t="shared" si="18"/>
        <v>0.18464351005484461</v>
      </c>
      <c r="E93" s="432">
        <f t="shared" si="18"/>
        <v>0.11704009433962265</v>
      </c>
      <c r="F93" s="432">
        <f t="shared" si="18"/>
        <v>9.3958240781874716E-2</v>
      </c>
      <c r="G93" s="432">
        <f t="shared" si="18"/>
        <v>0.13662790697674418</v>
      </c>
      <c r="H93" s="432">
        <f t="shared" si="18"/>
        <v>9.6987205943045815E-2</v>
      </c>
      <c r="I93" s="432">
        <f t="shared" ref="I93:J93" si="19">SUM(I89/I92)</f>
        <v>0.10344827586206896</v>
      </c>
      <c r="J93" s="432">
        <f t="shared" si="19"/>
        <v>0.20666666666666667</v>
      </c>
      <c r="K93" s="432">
        <f>SUM(K89/K92)</f>
        <v>5.0206327372764786E-2</v>
      </c>
    </row>
  </sheetData>
  <mergeCells count="19">
    <mergeCell ref="I7:K7"/>
    <mergeCell ref="A45:A54"/>
    <mergeCell ref="B7:B8"/>
    <mergeCell ref="A7:A8"/>
    <mergeCell ref="C7:E7"/>
    <mergeCell ref="F7:H7"/>
    <mergeCell ref="A9:A14"/>
    <mergeCell ref="A15:A21"/>
    <mergeCell ref="A22:A28"/>
    <mergeCell ref="A29:A37"/>
    <mergeCell ref="A38:A44"/>
    <mergeCell ref="B83:B84"/>
    <mergeCell ref="C83:E83"/>
    <mergeCell ref="F83:H83"/>
    <mergeCell ref="I83:K83"/>
    <mergeCell ref="A55:A59"/>
    <mergeCell ref="A60:A62"/>
    <mergeCell ref="A63:A71"/>
    <mergeCell ref="A72:A7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K93"/>
  <sheetViews>
    <sheetView topLeftCell="A73" workbookViewId="0">
      <selection activeCell="N88" sqref="N88"/>
    </sheetView>
  </sheetViews>
  <sheetFormatPr baseColWidth="10" defaultRowHeight="15" x14ac:dyDescent="0.25"/>
  <cols>
    <col min="1" max="1" width="28.7109375" customWidth="1"/>
    <col min="2" max="2" width="30.5703125" customWidth="1"/>
    <col min="3" max="11" width="11.5703125" customWidth="1"/>
  </cols>
  <sheetData>
    <row r="1" spans="1:11" s="6" customFormat="1" ht="27" customHeight="1" x14ac:dyDescent="0.4">
      <c r="A1" s="5"/>
      <c r="B1" s="15" t="s">
        <v>134</v>
      </c>
      <c r="C1" s="12"/>
      <c r="D1" s="5"/>
      <c r="E1" s="5"/>
      <c r="F1" s="5"/>
      <c r="G1" s="5"/>
      <c r="H1" s="5"/>
      <c r="I1" s="5"/>
      <c r="J1" s="5"/>
      <c r="K1" s="5"/>
    </row>
    <row r="3" spans="1:11" ht="15.75" x14ac:dyDescent="0.25">
      <c r="A3" s="2" t="s">
        <v>272</v>
      </c>
      <c r="B3" s="2"/>
    </row>
    <row r="4" spans="1:11" ht="15.75" x14ac:dyDescent="0.25">
      <c r="A4" s="2"/>
      <c r="B4" s="2"/>
    </row>
    <row r="5" spans="1:11" ht="15.75" x14ac:dyDescent="0.25">
      <c r="A5" s="2" t="s">
        <v>396</v>
      </c>
      <c r="B5" s="2"/>
    </row>
    <row r="6" spans="1:11" ht="15.75" x14ac:dyDescent="0.25">
      <c r="B6" s="2"/>
    </row>
    <row r="7" spans="1:11" ht="15.75" x14ac:dyDescent="0.25">
      <c r="A7" s="491" t="s">
        <v>123</v>
      </c>
      <c r="B7" s="442" t="s">
        <v>122</v>
      </c>
      <c r="C7" s="484" t="s">
        <v>178</v>
      </c>
      <c r="D7" s="485"/>
      <c r="E7" s="537"/>
      <c r="F7" s="538" t="s">
        <v>179</v>
      </c>
      <c r="G7" s="539"/>
      <c r="H7" s="540"/>
      <c r="I7" s="485" t="s">
        <v>180</v>
      </c>
      <c r="J7" s="485"/>
      <c r="K7" s="537"/>
    </row>
    <row r="8" spans="1:11" ht="15.75" x14ac:dyDescent="0.25">
      <c r="A8" s="492"/>
      <c r="B8" s="444"/>
      <c r="C8" s="325" t="s">
        <v>177</v>
      </c>
      <c r="D8" s="330" t="s">
        <v>145</v>
      </c>
      <c r="E8" s="325" t="s">
        <v>6</v>
      </c>
      <c r="F8" s="334" t="s">
        <v>177</v>
      </c>
      <c r="G8" s="397" t="s">
        <v>145</v>
      </c>
      <c r="H8" s="334" t="s">
        <v>6</v>
      </c>
      <c r="I8" s="331" t="s">
        <v>177</v>
      </c>
      <c r="J8" s="221" t="s">
        <v>145</v>
      </c>
      <c r="K8" s="220" t="s">
        <v>6</v>
      </c>
    </row>
    <row r="9" spans="1:11" x14ac:dyDescent="0.25">
      <c r="A9" s="438" t="s">
        <v>124</v>
      </c>
      <c r="B9" s="30" t="s">
        <v>52</v>
      </c>
      <c r="C9" s="312">
        <v>176</v>
      </c>
      <c r="D9" s="318">
        <v>418</v>
      </c>
      <c r="E9" s="309">
        <f>SUM(C9:D9)</f>
        <v>594</v>
      </c>
      <c r="F9" s="303">
        <v>228</v>
      </c>
      <c r="G9" s="327">
        <v>196</v>
      </c>
      <c r="H9" s="398">
        <f>SUM(F9:G9)</f>
        <v>424</v>
      </c>
      <c r="I9" s="314">
        <f>C9-F9</f>
        <v>-52</v>
      </c>
      <c r="J9" s="55">
        <f t="shared" ref="J9:K24" si="0">D9-G9</f>
        <v>222</v>
      </c>
      <c r="K9" s="117">
        <f t="shared" si="0"/>
        <v>170</v>
      </c>
    </row>
    <row r="10" spans="1:11" x14ac:dyDescent="0.25">
      <c r="A10" s="438"/>
      <c r="B10" s="30" t="s">
        <v>53</v>
      </c>
      <c r="C10" s="317">
        <v>422</v>
      </c>
      <c r="D10" s="311">
        <v>998</v>
      </c>
      <c r="E10" s="304">
        <f t="shared" ref="E10:E73" si="1">SUM(C10:D10)</f>
        <v>1420</v>
      </c>
      <c r="F10" s="300">
        <v>577</v>
      </c>
      <c r="G10" s="328">
        <v>338</v>
      </c>
      <c r="H10" s="399">
        <f t="shared" ref="H10:H73" si="2">SUM(F10:G10)</f>
        <v>915</v>
      </c>
      <c r="I10" s="314">
        <f t="shared" ref="I10:I73" si="3">C10-F10</f>
        <v>-155</v>
      </c>
      <c r="J10" s="55">
        <f t="shared" ref="J10:K73" si="4">D10-G10</f>
        <v>660</v>
      </c>
      <c r="K10" s="117">
        <f t="shared" si="0"/>
        <v>505</v>
      </c>
    </row>
    <row r="11" spans="1:11" x14ac:dyDescent="0.25">
      <c r="A11" s="438"/>
      <c r="B11" s="30" t="s">
        <v>54</v>
      </c>
      <c r="C11" s="317">
        <v>352</v>
      </c>
      <c r="D11" s="311">
        <v>786</v>
      </c>
      <c r="E11" s="304">
        <f t="shared" si="1"/>
        <v>1138</v>
      </c>
      <c r="F11" s="300">
        <v>436</v>
      </c>
      <c r="G11" s="328">
        <v>504</v>
      </c>
      <c r="H11" s="399">
        <f t="shared" si="2"/>
        <v>940</v>
      </c>
      <c r="I11" s="314">
        <f t="shared" si="3"/>
        <v>-84</v>
      </c>
      <c r="J11" s="55">
        <f t="shared" si="4"/>
        <v>282</v>
      </c>
      <c r="K11" s="117">
        <f t="shared" si="0"/>
        <v>198</v>
      </c>
    </row>
    <row r="12" spans="1:11" x14ac:dyDescent="0.25">
      <c r="A12" s="438"/>
      <c r="B12" s="30" t="s">
        <v>55</v>
      </c>
      <c r="C12" s="317">
        <v>301</v>
      </c>
      <c r="D12" s="311">
        <v>494</v>
      </c>
      <c r="E12" s="304">
        <f t="shared" si="1"/>
        <v>795</v>
      </c>
      <c r="F12" s="300">
        <v>370</v>
      </c>
      <c r="G12" s="328">
        <v>237</v>
      </c>
      <c r="H12" s="399">
        <f t="shared" si="2"/>
        <v>607</v>
      </c>
      <c r="I12" s="314">
        <f t="shared" si="3"/>
        <v>-69</v>
      </c>
      <c r="J12" s="55">
        <f t="shared" si="4"/>
        <v>257</v>
      </c>
      <c r="K12" s="117">
        <f t="shared" si="0"/>
        <v>188</v>
      </c>
    </row>
    <row r="13" spans="1:11" x14ac:dyDescent="0.25">
      <c r="A13" s="438"/>
      <c r="B13" s="30" t="s">
        <v>56</v>
      </c>
      <c r="C13" s="317">
        <v>550</v>
      </c>
      <c r="D13" s="311">
        <v>410</v>
      </c>
      <c r="E13" s="304">
        <f t="shared" si="1"/>
        <v>960</v>
      </c>
      <c r="F13" s="300">
        <v>505</v>
      </c>
      <c r="G13" s="328">
        <v>148</v>
      </c>
      <c r="H13" s="399">
        <f t="shared" si="2"/>
        <v>653</v>
      </c>
      <c r="I13" s="314">
        <f t="shared" si="3"/>
        <v>45</v>
      </c>
      <c r="J13" s="55">
        <f t="shared" si="4"/>
        <v>262</v>
      </c>
      <c r="K13" s="117">
        <f t="shared" si="0"/>
        <v>307</v>
      </c>
    </row>
    <row r="14" spans="1:11" x14ac:dyDescent="0.25">
      <c r="A14" s="438"/>
      <c r="B14" s="30" t="s">
        <v>57</v>
      </c>
      <c r="C14" s="317">
        <v>236</v>
      </c>
      <c r="D14" s="311">
        <v>303</v>
      </c>
      <c r="E14" s="304">
        <f t="shared" si="1"/>
        <v>539</v>
      </c>
      <c r="F14" s="300">
        <v>204</v>
      </c>
      <c r="G14" s="328">
        <v>151</v>
      </c>
      <c r="H14" s="399">
        <f t="shared" si="2"/>
        <v>355</v>
      </c>
      <c r="I14" s="314">
        <f t="shared" si="3"/>
        <v>32</v>
      </c>
      <c r="J14" s="55">
        <f t="shared" si="4"/>
        <v>152</v>
      </c>
      <c r="K14" s="117">
        <f t="shared" si="0"/>
        <v>184</v>
      </c>
    </row>
    <row r="15" spans="1:11" x14ac:dyDescent="0.25">
      <c r="A15" s="438" t="s">
        <v>125</v>
      </c>
      <c r="B15" s="30" t="s">
        <v>58</v>
      </c>
      <c r="C15" s="317">
        <v>76</v>
      </c>
      <c r="D15" s="311">
        <v>109</v>
      </c>
      <c r="E15" s="304">
        <f t="shared" si="1"/>
        <v>185</v>
      </c>
      <c r="F15" s="300">
        <v>100</v>
      </c>
      <c r="G15" s="328">
        <v>68</v>
      </c>
      <c r="H15" s="399">
        <f t="shared" si="2"/>
        <v>168</v>
      </c>
      <c r="I15" s="314">
        <f t="shared" si="3"/>
        <v>-24</v>
      </c>
      <c r="J15" s="55">
        <f t="shared" si="4"/>
        <v>41</v>
      </c>
      <c r="K15" s="117">
        <f t="shared" si="0"/>
        <v>17</v>
      </c>
    </row>
    <row r="16" spans="1:11" x14ac:dyDescent="0.25">
      <c r="A16" s="438"/>
      <c r="B16" s="30" t="s">
        <v>59</v>
      </c>
      <c r="C16" s="317">
        <v>59</v>
      </c>
      <c r="D16" s="311">
        <v>111</v>
      </c>
      <c r="E16" s="304">
        <f t="shared" si="1"/>
        <v>170</v>
      </c>
      <c r="F16" s="300">
        <v>98</v>
      </c>
      <c r="G16" s="328">
        <v>43</v>
      </c>
      <c r="H16" s="399">
        <f t="shared" si="2"/>
        <v>141</v>
      </c>
      <c r="I16" s="314">
        <f t="shared" si="3"/>
        <v>-39</v>
      </c>
      <c r="J16" s="55">
        <f t="shared" si="4"/>
        <v>68</v>
      </c>
      <c r="K16" s="117">
        <f t="shared" si="0"/>
        <v>29</v>
      </c>
    </row>
    <row r="17" spans="1:11" x14ac:dyDescent="0.25">
      <c r="A17" s="438"/>
      <c r="B17" s="30" t="s">
        <v>60</v>
      </c>
      <c r="C17" s="317">
        <v>98</v>
      </c>
      <c r="D17" s="311">
        <v>286</v>
      </c>
      <c r="E17" s="304">
        <f t="shared" si="1"/>
        <v>384</v>
      </c>
      <c r="F17" s="300">
        <v>127</v>
      </c>
      <c r="G17" s="328">
        <v>229</v>
      </c>
      <c r="H17" s="399">
        <f t="shared" si="2"/>
        <v>356</v>
      </c>
      <c r="I17" s="314">
        <f t="shared" si="3"/>
        <v>-29</v>
      </c>
      <c r="J17" s="55">
        <f t="shared" si="4"/>
        <v>57</v>
      </c>
      <c r="K17" s="117">
        <f t="shared" si="0"/>
        <v>28</v>
      </c>
    </row>
    <row r="18" spans="1:11" x14ac:dyDescent="0.25">
      <c r="A18" s="438"/>
      <c r="B18" s="30" t="s">
        <v>61</v>
      </c>
      <c r="C18" s="317">
        <v>130</v>
      </c>
      <c r="D18" s="311">
        <v>59</v>
      </c>
      <c r="E18" s="304">
        <f t="shared" si="1"/>
        <v>189</v>
      </c>
      <c r="F18" s="300">
        <v>189</v>
      </c>
      <c r="G18" s="328">
        <v>28</v>
      </c>
      <c r="H18" s="399">
        <f t="shared" si="2"/>
        <v>217</v>
      </c>
      <c r="I18" s="314">
        <f t="shared" si="3"/>
        <v>-59</v>
      </c>
      <c r="J18" s="55">
        <f t="shared" si="4"/>
        <v>31</v>
      </c>
      <c r="K18" s="117">
        <f t="shared" si="0"/>
        <v>-28</v>
      </c>
    </row>
    <row r="19" spans="1:11" x14ac:dyDescent="0.25">
      <c r="A19" s="438"/>
      <c r="B19" s="30" t="s">
        <v>62</v>
      </c>
      <c r="C19" s="317">
        <v>169</v>
      </c>
      <c r="D19" s="311">
        <v>336</v>
      </c>
      <c r="E19" s="304">
        <f t="shared" si="1"/>
        <v>505</v>
      </c>
      <c r="F19" s="300">
        <v>168</v>
      </c>
      <c r="G19" s="328">
        <v>196</v>
      </c>
      <c r="H19" s="399">
        <f t="shared" si="2"/>
        <v>364</v>
      </c>
      <c r="I19" s="314">
        <f t="shared" si="3"/>
        <v>1</v>
      </c>
      <c r="J19" s="55">
        <f t="shared" si="4"/>
        <v>140</v>
      </c>
      <c r="K19" s="117">
        <f t="shared" si="0"/>
        <v>141</v>
      </c>
    </row>
    <row r="20" spans="1:11" x14ac:dyDescent="0.25">
      <c r="A20" s="438"/>
      <c r="B20" s="30" t="s">
        <v>63</v>
      </c>
      <c r="C20" s="317">
        <v>109</v>
      </c>
      <c r="D20" s="311">
        <v>54</v>
      </c>
      <c r="E20" s="304">
        <f t="shared" si="1"/>
        <v>163</v>
      </c>
      <c r="F20" s="300">
        <v>106</v>
      </c>
      <c r="G20" s="328">
        <v>38</v>
      </c>
      <c r="H20" s="399">
        <f t="shared" si="2"/>
        <v>144</v>
      </c>
      <c r="I20" s="314">
        <f t="shared" si="3"/>
        <v>3</v>
      </c>
      <c r="J20" s="55">
        <f t="shared" si="4"/>
        <v>16</v>
      </c>
      <c r="K20" s="117">
        <f t="shared" si="0"/>
        <v>19</v>
      </c>
    </row>
    <row r="21" spans="1:11" x14ac:dyDescent="0.25">
      <c r="A21" s="438"/>
      <c r="B21" s="30" t="s">
        <v>64</v>
      </c>
      <c r="C21" s="317"/>
      <c r="D21" s="311">
        <v>1</v>
      </c>
      <c r="E21" s="304">
        <f t="shared" si="1"/>
        <v>1</v>
      </c>
      <c r="F21" s="300"/>
      <c r="G21" s="328"/>
      <c r="H21" s="399">
        <f t="shared" si="2"/>
        <v>0</v>
      </c>
      <c r="I21" s="314">
        <f t="shared" si="3"/>
        <v>0</v>
      </c>
      <c r="J21" s="55">
        <f t="shared" si="4"/>
        <v>1</v>
      </c>
      <c r="K21" s="117">
        <f t="shared" si="0"/>
        <v>1</v>
      </c>
    </row>
    <row r="22" spans="1:11" x14ac:dyDescent="0.25">
      <c r="A22" s="439" t="s">
        <v>126</v>
      </c>
      <c r="B22" s="30" t="s">
        <v>65</v>
      </c>
      <c r="C22" s="317">
        <v>168</v>
      </c>
      <c r="D22" s="311">
        <v>574</v>
      </c>
      <c r="E22" s="304">
        <f t="shared" si="1"/>
        <v>742</v>
      </c>
      <c r="F22" s="300">
        <v>227</v>
      </c>
      <c r="G22" s="328">
        <v>111</v>
      </c>
      <c r="H22" s="399">
        <f t="shared" si="2"/>
        <v>338</v>
      </c>
      <c r="I22" s="314">
        <f t="shared" si="3"/>
        <v>-59</v>
      </c>
      <c r="J22" s="55">
        <f t="shared" si="4"/>
        <v>463</v>
      </c>
      <c r="K22" s="117">
        <f t="shared" si="0"/>
        <v>404</v>
      </c>
    </row>
    <row r="23" spans="1:11" x14ac:dyDescent="0.25">
      <c r="A23" s="439"/>
      <c r="B23" s="30" t="s">
        <v>66</v>
      </c>
      <c r="C23" s="317">
        <v>55</v>
      </c>
      <c r="D23" s="311">
        <v>122</v>
      </c>
      <c r="E23" s="304">
        <f t="shared" si="1"/>
        <v>177</v>
      </c>
      <c r="F23" s="300">
        <v>108</v>
      </c>
      <c r="G23" s="328">
        <v>43</v>
      </c>
      <c r="H23" s="399">
        <f t="shared" si="2"/>
        <v>151</v>
      </c>
      <c r="I23" s="314">
        <f t="shared" si="3"/>
        <v>-53</v>
      </c>
      <c r="J23" s="55">
        <f t="shared" si="4"/>
        <v>79</v>
      </c>
      <c r="K23" s="117">
        <f t="shared" si="0"/>
        <v>26</v>
      </c>
    </row>
    <row r="24" spans="1:11" x14ac:dyDescent="0.25">
      <c r="A24" s="439"/>
      <c r="B24" s="30" t="s">
        <v>67</v>
      </c>
      <c r="C24" s="317">
        <v>69</v>
      </c>
      <c r="D24" s="311">
        <v>35</v>
      </c>
      <c r="E24" s="304">
        <f t="shared" si="1"/>
        <v>104</v>
      </c>
      <c r="F24" s="300">
        <v>89</v>
      </c>
      <c r="G24" s="328">
        <v>12</v>
      </c>
      <c r="H24" s="399">
        <f t="shared" si="2"/>
        <v>101</v>
      </c>
      <c r="I24" s="314">
        <f t="shared" si="3"/>
        <v>-20</v>
      </c>
      <c r="J24" s="55">
        <f t="shared" si="4"/>
        <v>23</v>
      </c>
      <c r="K24" s="117">
        <f t="shared" si="0"/>
        <v>3</v>
      </c>
    </row>
    <row r="25" spans="1:11" x14ac:dyDescent="0.25">
      <c r="A25" s="439"/>
      <c r="B25" s="30" t="s">
        <v>68</v>
      </c>
      <c r="C25" s="317">
        <v>104</v>
      </c>
      <c r="D25" s="311">
        <v>223</v>
      </c>
      <c r="E25" s="304">
        <f t="shared" si="1"/>
        <v>327</v>
      </c>
      <c r="F25" s="300">
        <v>141</v>
      </c>
      <c r="G25" s="328">
        <v>63</v>
      </c>
      <c r="H25" s="399">
        <f t="shared" si="2"/>
        <v>204</v>
      </c>
      <c r="I25" s="314">
        <f t="shared" si="3"/>
        <v>-37</v>
      </c>
      <c r="J25" s="55">
        <f t="shared" si="4"/>
        <v>160</v>
      </c>
      <c r="K25" s="117">
        <f t="shared" si="4"/>
        <v>123</v>
      </c>
    </row>
    <row r="26" spans="1:11" x14ac:dyDescent="0.25">
      <c r="A26" s="439"/>
      <c r="B26" s="30" t="s">
        <v>69</v>
      </c>
      <c r="C26" s="317">
        <v>39</v>
      </c>
      <c r="D26" s="311">
        <v>45</v>
      </c>
      <c r="E26" s="304">
        <f t="shared" si="1"/>
        <v>84</v>
      </c>
      <c r="F26" s="300">
        <v>58</v>
      </c>
      <c r="G26" s="328">
        <v>12</v>
      </c>
      <c r="H26" s="399">
        <f t="shared" si="2"/>
        <v>70</v>
      </c>
      <c r="I26" s="314">
        <f t="shared" si="3"/>
        <v>-19</v>
      </c>
      <c r="J26" s="55">
        <f t="shared" si="4"/>
        <v>33</v>
      </c>
      <c r="K26" s="117">
        <f t="shared" si="4"/>
        <v>14</v>
      </c>
    </row>
    <row r="27" spans="1:11" x14ac:dyDescent="0.25">
      <c r="A27" s="439"/>
      <c r="B27" s="30" t="s">
        <v>70</v>
      </c>
      <c r="C27" s="317">
        <v>43</v>
      </c>
      <c r="D27" s="311">
        <v>46</v>
      </c>
      <c r="E27" s="304">
        <f t="shared" si="1"/>
        <v>89</v>
      </c>
      <c r="F27" s="300">
        <v>103</v>
      </c>
      <c r="G27" s="328">
        <v>6</v>
      </c>
      <c r="H27" s="399">
        <f t="shared" si="2"/>
        <v>109</v>
      </c>
      <c r="I27" s="314">
        <f t="shared" si="3"/>
        <v>-60</v>
      </c>
      <c r="J27" s="55">
        <f t="shared" si="4"/>
        <v>40</v>
      </c>
      <c r="K27" s="117">
        <f t="shared" si="4"/>
        <v>-20</v>
      </c>
    </row>
    <row r="28" spans="1:11" x14ac:dyDescent="0.25">
      <c r="A28" s="439"/>
      <c r="B28" s="30" t="s">
        <v>71</v>
      </c>
      <c r="C28" s="317">
        <v>33</v>
      </c>
      <c r="D28" s="311">
        <v>25</v>
      </c>
      <c r="E28" s="304">
        <f t="shared" si="1"/>
        <v>58</v>
      </c>
      <c r="F28" s="300">
        <v>44</v>
      </c>
      <c r="G28" s="328">
        <v>6</v>
      </c>
      <c r="H28" s="399">
        <f t="shared" si="2"/>
        <v>50</v>
      </c>
      <c r="I28" s="314">
        <f t="shared" si="3"/>
        <v>-11</v>
      </c>
      <c r="J28" s="55">
        <f t="shared" si="4"/>
        <v>19</v>
      </c>
      <c r="K28" s="117">
        <f t="shared" si="4"/>
        <v>8</v>
      </c>
    </row>
    <row r="29" spans="1:11" x14ac:dyDescent="0.25">
      <c r="A29" s="438" t="s">
        <v>127</v>
      </c>
      <c r="B29" s="30" t="s">
        <v>72</v>
      </c>
      <c r="C29" s="317">
        <v>221</v>
      </c>
      <c r="D29" s="311">
        <v>299</v>
      </c>
      <c r="E29" s="304">
        <f t="shared" si="1"/>
        <v>520</v>
      </c>
      <c r="F29" s="300">
        <v>279</v>
      </c>
      <c r="G29" s="328">
        <v>139</v>
      </c>
      <c r="H29" s="399">
        <f t="shared" si="2"/>
        <v>418</v>
      </c>
      <c r="I29" s="314">
        <f t="shared" si="3"/>
        <v>-58</v>
      </c>
      <c r="J29" s="55">
        <f t="shared" si="4"/>
        <v>160</v>
      </c>
      <c r="K29" s="117">
        <f t="shared" si="4"/>
        <v>102</v>
      </c>
    </row>
    <row r="30" spans="1:11" x14ac:dyDescent="0.25">
      <c r="A30" s="438"/>
      <c r="B30" s="30" t="s">
        <v>73</v>
      </c>
      <c r="C30" s="317">
        <v>132</v>
      </c>
      <c r="D30" s="311">
        <v>139</v>
      </c>
      <c r="E30" s="304">
        <f t="shared" si="1"/>
        <v>271</v>
      </c>
      <c r="F30" s="300">
        <v>153</v>
      </c>
      <c r="G30" s="328">
        <v>96</v>
      </c>
      <c r="H30" s="399">
        <f t="shared" si="2"/>
        <v>249</v>
      </c>
      <c r="I30" s="314">
        <f t="shared" si="3"/>
        <v>-21</v>
      </c>
      <c r="J30" s="55">
        <f t="shared" si="4"/>
        <v>43</v>
      </c>
      <c r="K30" s="117">
        <f t="shared" si="4"/>
        <v>22</v>
      </c>
    </row>
    <row r="31" spans="1:11" x14ac:dyDescent="0.25">
      <c r="A31" s="438"/>
      <c r="B31" s="30" t="s">
        <v>74</v>
      </c>
      <c r="C31" s="317">
        <v>56</v>
      </c>
      <c r="D31" s="311">
        <v>112</v>
      </c>
      <c r="E31" s="304">
        <f t="shared" si="1"/>
        <v>168</v>
      </c>
      <c r="F31" s="300">
        <v>70</v>
      </c>
      <c r="G31" s="328">
        <v>43</v>
      </c>
      <c r="H31" s="399">
        <f t="shared" si="2"/>
        <v>113</v>
      </c>
      <c r="I31" s="314">
        <f t="shared" si="3"/>
        <v>-14</v>
      </c>
      <c r="J31" s="55">
        <f t="shared" si="4"/>
        <v>69</v>
      </c>
      <c r="K31" s="117">
        <f t="shared" si="4"/>
        <v>55</v>
      </c>
    </row>
    <row r="32" spans="1:11" x14ac:dyDescent="0.25">
      <c r="A32" s="438"/>
      <c r="B32" s="30" t="s">
        <v>75</v>
      </c>
      <c r="C32" s="317">
        <v>60</v>
      </c>
      <c r="D32" s="311">
        <v>32</v>
      </c>
      <c r="E32" s="304">
        <f t="shared" si="1"/>
        <v>92</v>
      </c>
      <c r="F32" s="300">
        <v>63</v>
      </c>
      <c r="G32" s="328">
        <v>9</v>
      </c>
      <c r="H32" s="399">
        <f t="shared" si="2"/>
        <v>72</v>
      </c>
      <c r="I32" s="314">
        <f t="shared" si="3"/>
        <v>-3</v>
      </c>
      <c r="J32" s="55">
        <f t="shared" si="4"/>
        <v>23</v>
      </c>
      <c r="K32" s="117">
        <f t="shared" si="4"/>
        <v>20</v>
      </c>
    </row>
    <row r="33" spans="1:11" x14ac:dyDescent="0.25">
      <c r="A33" s="438"/>
      <c r="B33" s="30" t="s">
        <v>76</v>
      </c>
      <c r="C33" s="317">
        <v>11</v>
      </c>
      <c r="D33" s="311">
        <v>9</v>
      </c>
      <c r="E33" s="304">
        <f t="shared" si="1"/>
        <v>20</v>
      </c>
      <c r="F33" s="300">
        <v>25</v>
      </c>
      <c r="G33" s="328">
        <v>5</v>
      </c>
      <c r="H33" s="399">
        <f t="shared" si="2"/>
        <v>30</v>
      </c>
      <c r="I33" s="314">
        <f t="shared" si="3"/>
        <v>-14</v>
      </c>
      <c r="J33" s="55">
        <f t="shared" si="4"/>
        <v>4</v>
      </c>
      <c r="K33" s="117">
        <f t="shared" si="4"/>
        <v>-10</v>
      </c>
    </row>
    <row r="34" spans="1:11" x14ac:dyDescent="0.25">
      <c r="A34" s="438"/>
      <c r="B34" s="30" t="s">
        <v>77</v>
      </c>
      <c r="C34" s="317">
        <v>3</v>
      </c>
      <c r="D34" s="311">
        <v>6</v>
      </c>
      <c r="E34" s="304">
        <f t="shared" si="1"/>
        <v>9</v>
      </c>
      <c r="F34" s="300">
        <v>1</v>
      </c>
      <c r="G34" s="328">
        <v>3</v>
      </c>
      <c r="H34" s="399">
        <f t="shared" si="2"/>
        <v>4</v>
      </c>
      <c r="I34" s="314">
        <f t="shared" si="3"/>
        <v>2</v>
      </c>
      <c r="J34" s="55">
        <f t="shared" si="4"/>
        <v>3</v>
      </c>
      <c r="K34" s="117">
        <f t="shared" si="4"/>
        <v>5</v>
      </c>
    </row>
    <row r="35" spans="1:11" x14ac:dyDescent="0.25">
      <c r="A35" s="438"/>
      <c r="B35" s="30" t="s">
        <v>78</v>
      </c>
      <c r="C35" s="317">
        <v>76</v>
      </c>
      <c r="D35" s="311">
        <v>76</v>
      </c>
      <c r="E35" s="304">
        <f t="shared" si="1"/>
        <v>152</v>
      </c>
      <c r="F35" s="300">
        <v>73</v>
      </c>
      <c r="G35" s="328">
        <v>19</v>
      </c>
      <c r="H35" s="399">
        <f t="shared" si="2"/>
        <v>92</v>
      </c>
      <c r="I35" s="314">
        <f t="shared" si="3"/>
        <v>3</v>
      </c>
      <c r="J35" s="55">
        <f t="shared" si="4"/>
        <v>57</v>
      </c>
      <c r="K35" s="117">
        <f t="shared" si="4"/>
        <v>60</v>
      </c>
    </row>
    <row r="36" spans="1:11" x14ac:dyDescent="0.25">
      <c r="A36" s="438"/>
      <c r="B36" s="30" t="s">
        <v>79</v>
      </c>
      <c r="C36" s="317">
        <v>90</v>
      </c>
      <c r="D36" s="311">
        <v>154</v>
      </c>
      <c r="E36" s="304">
        <f t="shared" si="1"/>
        <v>244</v>
      </c>
      <c r="F36" s="300">
        <v>144</v>
      </c>
      <c r="G36" s="328">
        <v>99</v>
      </c>
      <c r="H36" s="399">
        <f t="shared" si="2"/>
        <v>243</v>
      </c>
      <c r="I36" s="314">
        <f t="shared" si="3"/>
        <v>-54</v>
      </c>
      <c r="J36" s="55">
        <f t="shared" si="4"/>
        <v>55</v>
      </c>
      <c r="K36" s="117">
        <f t="shared" si="4"/>
        <v>1</v>
      </c>
    </row>
    <row r="37" spans="1:11" x14ac:dyDescent="0.25">
      <c r="A37" s="438"/>
      <c r="B37" s="30" t="s">
        <v>80</v>
      </c>
      <c r="C37" s="317">
        <v>9</v>
      </c>
      <c r="D37" s="311">
        <v>7</v>
      </c>
      <c r="E37" s="304">
        <f t="shared" si="1"/>
        <v>16</v>
      </c>
      <c r="F37" s="300">
        <v>15</v>
      </c>
      <c r="G37" s="328">
        <v>2</v>
      </c>
      <c r="H37" s="399">
        <f t="shared" si="2"/>
        <v>17</v>
      </c>
      <c r="I37" s="314">
        <f t="shared" si="3"/>
        <v>-6</v>
      </c>
      <c r="J37" s="55">
        <f t="shared" si="4"/>
        <v>5</v>
      </c>
      <c r="K37" s="117">
        <f t="shared" si="4"/>
        <v>-1</v>
      </c>
    </row>
    <row r="38" spans="1:11" x14ac:dyDescent="0.25">
      <c r="A38" s="438" t="s">
        <v>128</v>
      </c>
      <c r="B38" s="30" t="s">
        <v>81</v>
      </c>
      <c r="C38" s="317">
        <v>93</v>
      </c>
      <c r="D38" s="311">
        <v>68</v>
      </c>
      <c r="E38" s="304">
        <f t="shared" si="1"/>
        <v>161</v>
      </c>
      <c r="F38" s="300">
        <v>120</v>
      </c>
      <c r="G38" s="328">
        <v>23</v>
      </c>
      <c r="H38" s="399">
        <f t="shared" si="2"/>
        <v>143</v>
      </c>
      <c r="I38" s="314">
        <f t="shared" si="3"/>
        <v>-27</v>
      </c>
      <c r="J38" s="55">
        <f t="shared" si="4"/>
        <v>45</v>
      </c>
      <c r="K38" s="117">
        <f t="shared" si="4"/>
        <v>18</v>
      </c>
    </row>
    <row r="39" spans="1:11" x14ac:dyDescent="0.25">
      <c r="A39" s="438"/>
      <c r="B39" s="30" t="s">
        <v>82</v>
      </c>
      <c r="C39" s="317">
        <v>33</v>
      </c>
      <c r="D39" s="311">
        <v>19</v>
      </c>
      <c r="E39" s="304">
        <f t="shared" si="1"/>
        <v>52</v>
      </c>
      <c r="F39" s="300">
        <v>54</v>
      </c>
      <c r="G39" s="328">
        <v>13</v>
      </c>
      <c r="H39" s="399">
        <f t="shared" si="2"/>
        <v>67</v>
      </c>
      <c r="I39" s="314">
        <f t="shared" si="3"/>
        <v>-21</v>
      </c>
      <c r="J39" s="55">
        <f t="shared" si="4"/>
        <v>6</v>
      </c>
      <c r="K39" s="117">
        <f t="shared" si="4"/>
        <v>-15</v>
      </c>
    </row>
    <row r="40" spans="1:11" x14ac:dyDescent="0.25">
      <c r="A40" s="438"/>
      <c r="B40" s="30" t="s">
        <v>83</v>
      </c>
      <c r="C40" s="317">
        <v>73</v>
      </c>
      <c r="D40" s="311">
        <v>60</v>
      </c>
      <c r="E40" s="304">
        <f t="shared" si="1"/>
        <v>133</v>
      </c>
      <c r="F40" s="300">
        <v>84</v>
      </c>
      <c r="G40" s="328">
        <v>23</v>
      </c>
      <c r="H40" s="399">
        <f t="shared" si="2"/>
        <v>107</v>
      </c>
      <c r="I40" s="314">
        <f t="shared" si="3"/>
        <v>-11</v>
      </c>
      <c r="J40" s="55">
        <f t="shared" si="4"/>
        <v>37</v>
      </c>
      <c r="K40" s="117">
        <f t="shared" si="4"/>
        <v>26</v>
      </c>
    </row>
    <row r="41" spans="1:11" x14ac:dyDescent="0.25">
      <c r="A41" s="438"/>
      <c r="B41" s="30" t="s">
        <v>84</v>
      </c>
      <c r="C41" s="317">
        <v>61</v>
      </c>
      <c r="D41" s="311">
        <v>66</v>
      </c>
      <c r="E41" s="304">
        <f t="shared" si="1"/>
        <v>127</v>
      </c>
      <c r="F41" s="300">
        <v>85</v>
      </c>
      <c r="G41" s="328">
        <v>31</v>
      </c>
      <c r="H41" s="399">
        <f t="shared" si="2"/>
        <v>116</v>
      </c>
      <c r="I41" s="314">
        <f t="shared" si="3"/>
        <v>-24</v>
      </c>
      <c r="J41" s="55">
        <f t="shared" si="4"/>
        <v>35</v>
      </c>
      <c r="K41" s="117">
        <f t="shared" si="4"/>
        <v>11</v>
      </c>
    </row>
    <row r="42" spans="1:11" x14ac:dyDescent="0.25">
      <c r="A42" s="438"/>
      <c r="B42" s="30" t="s">
        <v>85</v>
      </c>
      <c r="C42" s="317">
        <v>39</v>
      </c>
      <c r="D42" s="311">
        <v>17</v>
      </c>
      <c r="E42" s="304">
        <f t="shared" si="1"/>
        <v>56</v>
      </c>
      <c r="F42" s="300">
        <v>35</v>
      </c>
      <c r="G42" s="328">
        <v>7</v>
      </c>
      <c r="H42" s="399">
        <f t="shared" si="2"/>
        <v>42</v>
      </c>
      <c r="I42" s="314">
        <f t="shared" si="3"/>
        <v>4</v>
      </c>
      <c r="J42" s="55">
        <f t="shared" si="4"/>
        <v>10</v>
      </c>
      <c r="K42" s="117">
        <f t="shared" si="4"/>
        <v>14</v>
      </c>
    </row>
    <row r="43" spans="1:11" x14ac:dyDescent="0.25">
      <c r="A43" s="438"/>
      <c r="B43" s="30" t="s">
        <v>86</v>
      </c>
      <c r="C43" s="317">
        <v>14</v>
      </c>
      <c r="D43" s="311">
        <v>13</v>
      </c>
      <c r="E43" s="304">
        <f t="shared" si="1"/>
        <v>27</v>
      </c>
      <c r="F43" s="300">
        <v>31</v>
      </c>
      <c r="G43" s="328">
        <v>6</v>
      </c>
      <c r="H43" s="399">
        <f t="shared" si="2"/>
        <v>37</v>
      </c>
      <c r="I43" s="314">
        <f t="shared" si="3"/>
        <v>-17</v>
      </c>
      <c r="J43" s="55">
        <f t="shared" si="4"/>
        <v>7</v>
      </c>
      <c r="K43" s="117">
        <f t="shared" si="4"/>
        <v>-10</v>
      </c>
    </row>
    <row r="44" spans="1:11" x14ac:dyDescent="0.25">
      <c r="A44" s="438"/>
      <c r="B44" s="30" t="s">
        <v>87</v>
      </c>
      <c r="C44" s="317">
        <v>8</v>
      </c>
      <c r="D44" s="311">
        <v>10</v>
      </c>
      <c r="E44" s="304">
        <f t="shared" si="1"/>
        <v>18</v>
      </c>
      <c r="F44" s="300">
        <v>13</v>
      </c>
      <c r="G44" s="328"/>
      <c r="H44" s="399">
        <f t="shared" si="2"/>
        <v>13</v>
      </c>
      <c r="I44" s="314">
        <f t="shared" si="3"/>
        <v>-5</v>
      </c>
      <c r="J44" s="55">
        <f t="shared" si="4"/>
        <v>10</v>
      </c>
      <c r="K44" s="117">
        <f t="shared" si="4"/>
        <v>5</v>
      </c>
    </row>
    <row r="45" spans="1:11" x14ac:dyDescent="0.25">
      <c r="A45" s="438" t="s">
        <v>129</v>
      </c>
      <c r="B45" s="30" t="s">
        <v>88</v>
      </c>
      <c r="C45" s="317">
        <v>84</v>
      </c>
      <c r="D45" s="311">
        <v>284</v>
      </c>
      <c r="E45" s="304">
        <f t="shared" si="1"/>
        <v>368</v>
      </c>
      <c r="F45" s="300">
        <v>108</v>
      </c>
      <c r="G45" s="328">
        <v>134</v>
      </c>
      <c r="H45" s="399">
        <f t="shared" si="2"/>
        <v>242</v>
      </c>
      <c r="I45" s="314">
        <f t="shared" si="3"/>
        <v>-24</v>
      </c>
      <c r="J45" s="55">
        <f t="shared" si="4"/>
        <v>150</v>
      </c>
      <c r="K45" s="117">
        <f t="shared" si="4"/>
        <v>126</v>
      </c>
    </row>
    <row r="46" spans="1:11" x14ac:dyDescent="0.25">
      <c r="A46" s="438"/>
      <c r="B46" s="30" t="s">
        <v>89</v>
      </c>
      <c r="C46" s="317">
        <v>194</v>
      </c>
      <c r="D46" s="311">
        <v>518</v>
      </c>
      <c r="E46" s="304">
        <f t="shared" si="1"/>
        <v>712</v>
      </c>
      <c r="F46" s="300">
        <v>248</v>
      </c>
      <c r="G46" s="328">
        <v>267</v>
      </c>
      <c r="H46" s="399">
        <f t="shared" si="2"/>
        <v>515</v>
      </c>
      <c r="I46" s="314">
        <f t="shared" si="3"/>
        <v>-54</v>
      </c>
      <c r="J46" s="55">
        <f t="shared" si="4"/>
        <v>251</v>
      </c>
      <c r="K46" s="117">
        <f t="shared" si="4"/>
        <v>197</v>
      </c>
    </row>
    <row r="47" spans="1:11" x14ac:dyDescent="0.25">
      <c r="A47" s="438"/>
      <c r="B47" s="30" t="s">
        <v>90</v>
      </c>
      <c r="C47" s="317">
        <v>127</v>
      </c>
      <c r="D47" s="311">
        <v>174</v>
      </c>
      <c r="E47" s="304">
        <f t="shared" si="1"/>
        <v>301</v>
      </c>
      <c r="F47" s="300">
        <v>138</v>
      </c>
      <c r="G47" s="328">
        <v>99</v>
      </c>
      <c r="H47" s="399">
        <f t="shared" si="2"/>
        <v>237</v>
      </c>
      <c r="I47" s="314">
        <f t="shared" si="3"/>
        <v>-11</v>
      </c>
      <c r="J47" s="55">
        <f t="shared" si="4"/>
        <v>75</v>
      </c>
      <c r="K47" s="117">
        <f t="shared" si="4"/>
        <v>64</v>
      </c>
    </row>
    <row r="48" spans="1:11" x14ac:dyDescent="0.25">
      <c r="A48" s="438"/>
      <c r="B48" s="30" t="s">
        <v>91</v>
      </c>
      <c r="C48" s="317">
        <v>63</v>
      </c>
      <c r="D48" s="311">
        <v>89</v>
      </c>
      <c r="E48" s="304">
        <f t="shared" si="1"/>
        <v>152</v>
      </c>
      <c r="F48" s="300">
        <v>81</v>
      </c>
      <c r="G48" s="328">
        <v>43</v>
      </c>
      <c r="H48" s="399">
        <f t="shared" si="2"/>
        <v>124</v>
      </c>
      <c r="I48" s="314">
        <f t="shared" si="3"/>
        <v>-18</v>
      </c>
      <c r="J48" s="55">
        <f t="shared" si="4"/>
        <v>46</v>
      </c>
      <c r="K48" s="117">
        <f t="shared" si="4"/>
        <v>28</v>
      </c>
    </row>
    <row r="49" spans="1:11" x14ac:dyDescent="0.25">
      <c r="A49" s="438"/>
      <c r="B49" s="30" t="s">
        <v>92</v>
      </c>
      <c r="C49" s="317">
        <v>154</v>
      </c>
      <c r="D49" s="311">
        <v>486</v>
      </c>
      <c r="E49" s="304">
        <f t="shared" si="1"/>
        <v>640</v>
      </c>
      <c r="F49" s="300">
        <v>213</v>
      </c>
      <c r="G49" s="328">
        <v>197</v>
      </c>
      <c r="H49" s="399">
        <f t="shared" si="2"/>
        <v>410</v>
      </c>
      <c r="I49" s="314">
        <f t="shared" si="3"/>
        <v>-59</v>
      </c>
      <c r="J49" s="55">
        <f t="shared" si="4"/>
        <v>289</v>
      </c>
      <c r="K49" s="117">
        <f t="shared" si="4"/>
        <v>230</v>
      </c>
    </row>
    <row r="50" spans="1:11" x14ac:dyDescent="0.25">
      <c r="A50" s="438"/>
      <c r="B50" s="30" t="s">
        <v>93</v>
      </c>
      <c r="C50" s="317">
        <v>206</v>
      </c>
      <c r="D50" s="311">
        <v>356</v>
      </c>
      <c r="E50" s="304">
        <f t="shared" si="1"/>
        <v>562</v>
      </c>
      <c r="F50" s="300">
        <v>225</v>
      </c>
      <c r="G50" s="328">
        <v>170</v>
      </c>
      <c r="H50" s="399">
        <f t="shared" si="2"/>
        <v>395</v>
      </c>
      <c r="I50" s="314">
        <f t="shared" si="3"/>
        <v>-19</v>
      </c>
      <c r="J50" s="55">
        <f t="shared" si="4"/>
        <v>186</v>
      </c>
      <c r="K50" s="117">
        <f t="shared" si="4"/>
        <v>167</v>
      </c>
    </row>
    <row r="51" spans="1:11" x14ac:dyDescent="0.25">
      <c r="A51" s="438"/>
      <c r="B51" s="30" t="s">
        <v>94</v>
      </c>
      <c r="C51" s="317">
        <v>45</v>
      </c>
      <c r="D51" s="311">
        <v>72</v>
      </c>
      <c r="E51" s="304">
        <f t="shared" si="1"/>
        <v>117</v>
      </c>
      <c r="F51" s="300">
        <v>81</v>
      </c>
      <c r="G51" s="328">
        <v>29</v>
      </c>
      <c r="H51" s="399">
        <f t="shared" si="2"/>
        <v>110</v>
      </c>
      <c r="I51" s="314">
        <f t="shared" si="3"/>
        <v>-36</v>
      </c>
      <c r="J51" s="55">
        <f t="shared" si="4"/>
        <v>43</v>
      </c>
      <c r="K51" s="117">
        <f t="shared" si="4"/>
        <v>7</v>
      </c>
    </row>
    <row r="52" spans="1:11" x14ac:dyDescent="0.25">
      <c r="A52" s="438"/>
      <c r="B52" s="30" t="s">
        <v>95</v>
      </c>
      <c r="C52" s="317">
        <v>220</v>
      </c>
      <c r="D52" s="311">
        <v>320</v>
      </c>
      <c r="E52" s="304">
        <f t="shared" si="1"/>
        <v>540</v>
      </c>
      <c r="F52" s="300">
        <v>249</v>
      </c>
      <c r="G52" s="328">
        <v>129</v>
      </c>
      <c r="H52" s="399">
        <f t="shared" si="2"/>
        <v>378</v>
      </c>
      <c r="I52" s="314">
        <f t="shared" si="3"/>
        <v>-29</v>
      </c>
      <c r="J52" s="55">
        <f t="shared" si="4"/>
        <v>191</v>
      </c>
      <c r="K52" s="117">
        <f t="shared" si="4"/>
        <v>162</v>
      </c>
    </row>
    <row r="53" spans="1:11" x14ac:dyDescent="0.25">
      <c r="A53" s="438"/>
      <c r="B53" s="30" t="s">
        <v>96</v>
      </c>
      <c r="C53" s="317">
        <v>65</v>
      </c>
      <c r="D53" s="311">
        <v>104</v>
      </c>
      <c r="E53" s="304">
        <f t="shared" si="1"/>
        <v>169</v>
      </c>
      <c r="F53" s="300">
        <v>103</v>
      </c>
      <c r="G53" s="328">
        <v>42</v>
      </c>
      <c r="H53" s="399">
        <f t="shared" si="2"/>
        <v>145</v>
      </c>
      <c r="I53" s="314">
        <f t="shared" si="3"/>
        <v>-38</v>
      </c>
      <c r="J53" s="55">
        <f t="shared" si="4"/>
        <v>62</v>
      </c>
      <c r="K53" s="117">
        <f t="shared" si="4"/>
        <v>24</v>
      </c>
    </row>
    <row r="54" spans="1:11" x14ac:dyDescent="0.25">
      <c r="A54" s="438"/>
      <c r="B54" s="30" t="s">
        <v>97</v>
      </c>
      <c r="C54" s="317">
        <v>78</v>
      </c>
      <c r="D54" s="311">
        <v>53</v>
      </c>
      <c r="E54" s="304">
        <f t="shared" si="1"/>
        <v>131</v>
      </c>
      <c r="F54" s="300">
        <v>112</v>
      </c>
      <c r="G54" s="328">
        <v>27</v>
      </c>
      <c r="H54" s="399">
        <f t="shared" si="2"/>
        <v>139</v>
      </c>
      <c r="I54" s="314">
        <f t="shared" si="3"/>
        <v>-34</v>
      </c>
      <c r="J54" s="55">
        <f t="shared" si="4"/>
        <v>26</v>
      </c>
      <c r="K54" s="117">
        <f t="shared" si="4"/>
        <v>-8</v>
      </c>
    </row>
    <row r="55" spans="1:11" x14ac:dyDescent="0.25">
      <c r="A55" s="438" t="s">
        <v>130</v>
      </c>
      <c r="B55" s="30" t="s">
        <v>98</v>
      </c>
      <c r="C55" s="317">
        <v>217</v>
      </c>
      <c r="D55" s="311">
        <v>1052</v>
      </c>
      <c r="E55" s="304">
        <f t="shared" si="1"/>
        <v>1269</v>
      </c>
      <c r="F55" s="300">
        <v>252</v>
      </c>
      <c r="G55" s="328">
        <v>474</v>
      </c>
      <c r="H55" s="399">
        <f t="shared" si="2"/>
        <v>726</v>
      </c>
      <c r="I55" s="314">
        <f t="shared" si="3"/>
        <v>-35</v>
      </c>
      <c r="J55" s="55">
        <f t="shared" si="4"/>
        <v>578</v>
      </c>
      <c r="K55" s="117">
        <f t="shared" si="4"/>
        <v>543</v>
      </c>
    </row>
    <row r="56" spans="1:11" x14ac:dyDescent="0.25">
      <c r="A56" s="438"/>
      <c r="B56" s="30" t="s">
        <v>99</v>
      </c>
      <c r="C56" s="317">
        <v>196</v>
      </c>
      <c r="D56" s="311">
        <v>577</v>
      </c>
      <c r="E56" s="304">
        <f t="shared" si="1"/>
        <v>773</v>
      </c>
      <c r="F56" s="300">
        <v>242</v>
      </c>
      <c r="G56" s="328">
        <v>291</v>
      </c>
      <c r="H56" s="399">
        <f t="shared" si="2"/>
        <v>533</v>
      </c>
      <c r="I56" s="314">
        <f t="shared" si="3"/>
        <v>-46</v>
      </c>
      <c r="J56" s="55">
        <f t="shared" si="4"/>
        <v>286</v>
      </c>
      <c r="K56" s="117">
        <f t="shared" si="4"/>
        <v>240</v>
      </c>
    </row>
    <row r="57" spans="1:11" x14ac:dyDescent="0.25">
      <c r="A57" s="438"/>
      <c r="B57" s="30" t="s">
        <v>100</v>
      </c>
      <c r="C57" s="317">
        <v>103</v>
      </c>
      <c r="D57" s="311">
        <v>195</v>
      </c>
      <c r="E57" s="304">
        <f t="shared" si="1"/>
        <v>298</v>
      </c>
      <c r="F57" s="300">
        <v>129</v>
      </c>
      <c r="G57" s="328">
        <v>131</v>
      </c>
      <c r="H57" s="399">
        <f t="shared" si="2"/>
        <v>260</v>
      </c>
      <c r="I57" s="314">
        <f t="shared" si="3"/>
        <v>-26</v>
      </c>
      <c r="J57" s="55">
        <f t="shared" si="4"/>
        <v>64</v>
      </c>
      <c r="K57" s="117">
        <f t="shared" si="4"/>
        <v>38</v>
      </c>
    </row>
    <row r="58" spans="1:11" x14ac:dyDescent="0.25">
      <c r="A58" s="438"/>
      <c r="B58" s="30" t="s">
        <v>101</v>
      </c>
      <c r="C58" s="317">
        <v>80</v>
      </c>
      <c r="D58" s="311">
        <v>150</v>
      </c>
      <c r="E58" s="304">
        <f t="shared" si="1"/>
        <v>230</v>
      </c>
      <c r="F58" s="300">
        <v>101</v>
      </c>
      <c r="G58" s="328">
        <v>113</v>
      </c>
      <c r="H58" s="399">
        <f t="shared" si="2"/>
        <v>214</v>
      </c>
      <c r="I58" s="314">
        <f t="shared" si="3"/>
        <v>-21</v>
      </c>
      <c r="J58" s="55">
        <f t="shared" si="4"/>
        <v>37</v>
      </c>
      <c r="K58" s="117">
        <f t="shared" si="4"/>
        <v>16</v>
      </c>
    </row>
    <row r="59" spans="1:11" x14ac:dyDescent="0.25">
      <c r="A59" s="438"/>
      <c r="B59" s="30" t="s">
        <v>102</v>
      </c>
      <c r="C59" s="317">
        <v>101</v>
      </c>
      <c r="D59" s="311">
        <v>157</v>
      </c>
      <c r="E59" s="304">
        <f t="shared" si="1"/>
        <v>258</v>
      </c>
      <c r="F59" s="300">
        <v>135</v>
      </c>
      <c r="G59" s="328">
        <v>86</v>
      </c>
      <c r="H59" s="399">
        <f t="shared" si="2"/>
        <v>221</v>
      </c>
      <c r="I59" s="314">
        <f t="shared" si="3"/>
        <v>-34</v>
      </c>
      <c r="J59" s="55">
        <f t="shared" si="4"/>
        <v>71</v>
      </c>
      <c r="K59" s="117">
        <f t="shared" si="4"/>
        <v>37</v>
      </c>
    </row>
    <row r="60" spans="1:11" x14ac:dyDescent="0.25">
      <c r="A60" s="438" t="s">
        <v>131</v>
      </c>
      <c r="B60" s="30" t="s">
        <v>103</v>
      </c>
      <c r="C60" s="317">
        <v>222</v>
      </c>
      <c r="D60" s="311">
        <v>716</v>
      </c>
      <c r="E60" s="304">
        <f t="shared" si="1"/>
        <v>938</v>
      </c>
      <c r="F60" s="300">
        <v>332</v>
      </c>
      <c r="G60" s="328">
        <v>321</v>
      </c>
      <c r="H60" s="399">
        <f t="shared" si="2"/>
        <v>653</v>
      </c>
      <c r="I60" s="314">
        <f t="shared" si="3"/>
        <v>-110</v>
      </c>
      <c r="J60" s="55">
        <f t="shared" si="4"/>
        <v>395</v>
      </c>
      <c r="K60" s="117">
        <f t="shared" si="4"/>
        <v>285</v>
      </c>
    </row>
    <row r="61" spans="1:11" x14ac:dyDescent="0.25">
      <c r="A61" s="438"/>
      <c r="B61" s="30" t="s">
        <v>104</v>
      </c>
      <c r="C61" s="317">
        <v>148</v>
      </c>
      <c r="D61" s="311">
        <v>316</v>
      </c>
      <c r="E61" s="304">
        <f t="shared" si="1"/>
        <v>464</v>
      </c>
      <c r="F61" s="300">
        <v>175</v>
      </c>
      <c r="G61" s="328">
        <v>123</v>
      </c>
      <c r="H61" s="399">
        <f t="shared" si="2"/>
        <v>298</v>
      </c>
      <c r="I61" s="314">
        <f t="shared" si="3"/>
        <v>-27</v>
      </c>
      <c r="J61" s="55">
        <f t="shared" si="4"/>
        <v>193</v>
      </c>
      <c r="K61" s="117">
        <f t="shared" si="4"/>
        <v>166</v>
      </c>
    </row>
    <row r="62" spans="1:11" x14ac:dyDescent="0.25">
      <c r="A62" s="438"/>
      <c r="B62" s="30" t="s">
        <v>105</v>
      </c>
      <c r="C62" s="317">
        <v>27</v>
      </c>
      <c r="D62" s="311">
        <v>16</v>
      </c>
      <c r="E62" s="304">
        <f t="shared" si="1"/>
        <v>43</v>
      </c>
      <c r="F62" s="300">
        <v>28</v>
      </c>
      <c r="G62" s="328">
        <v>10</v>
      </c>
      <c r="H62" s="399">
        <f t="shared" si="2"/>
        <v>38</v>
      </c>
      <c r="I62" s="314">
        <f t="shared" si="3"/>
        <v>-1</v>
      </c>
      <c r="J62" s="55">
        <f t="shared" si="4"/>
        <v>6</v>
      </c>
      <c r="K62" s="117">
        <f t="shared" si="4"/>
        <v>5</v>
      </c>
    </row>
    <row r="63" spans="1:11" x14ac:dyDescent="0.25">
      <c r="A63" s="439" t="s">
        <v>133</v>
      </c>
      <c r="B63" s="30" t="s">
        <v>106</v>
      </c>
      <c r="C63" s="317">
        <v>91</v>
      </c>
      <c r="D63" s="311">
        <v>133</v>
      </c>
      <c r="E63" s="304">
        <f t="shared" si="1"/>
        <v>224</v>
      </c>
      <c r="F63" s="300">
        <v>110</v>
      </c>
      <c r="G63" s="328">
        <v>74</v>
      </c>
      <c r="H63" s="399">
        <f t="shared" si="2"/>
        <v>184</v>
      </c>
      <c r="I63" s="314">
        <f t="shared" si="3"/>
        <v>-19</v>
      </c>
      <c r="J63" s="55">
        <f t="shared" si="4"/>
        <v>59</v>
      </c>
      <c r="K63" s="117">
        <f t="shared" si="4"/>
        <v>40</v>
      </c>
    </row>
    <row r="64" spans="1:11" x14ac:dyDescent="0.25">
      <c r="A64" s="439"/>
      <c r="B64" s="30" t="s">
        <v>107</v>
      </c>
      <c r="C64" s="317">
        <v>69</v>
      </c>
      <c r="D64" s="311">
        <v>194</v>
      </c>
      <c r="E64" s="304">
        <f t="shared" si="1"/>
        <v>263</v>
      </c>
      <c r="F64" s="300">
        <v>75</v>
      </c>
      <c r="G64" s="328">
        <v>107</v>
      </c>
      <c r="H64" s="399">
        <f t="shared" si="2"/>
        <v>182</v>
      </c>
      <c r="I64" s="314">
        <f t="shared" si="3"/>
        <v>-6</v>
      </c>
      <c r="J64" s="55">
        <f t="shared" si="4"/>
        <v>87</v>
      </c>
      <c r="K64" s="117">
        <f t="shared" si="4"/>
        <v>81</v>
      </c>
    </row>
    <row r="65" spans="1:11" x14ac:dyDescent="0.25">
      <c r="A65" s="439"/>
      <c r="B65" s="30" t="s">
        <v>108</v>
      </c>
      <c r="C65" s="317">
        <v>50</v>
      </c>
      <c r="D65" s="311">
        <v>90</v>
      </c>
      <c r="E65" s="304">
        <f t="shared" si="1"/>
        <v>140</v>
      </c>
      <c r="F65" s="300">
        <v>58</v>
      </c>
      <c r="G65" s="328">
        <v>28</v>
      </c>
      <c r="H65" s="399">
        <f t="shared" si="2"/>
        <v>86</v>
      </c>
      <c r="I65" s="314">
        <f t="shared" si="3"/>
        <v>-8</v>
      </c>
      <c r="J65" s="55">
        <f t="shared" si="4"/>
        <v>62</v>
      </c>
      <c r="K65" s="117">
        <f t="shared" si="4"/>
        <v>54</v>
      </c>
    </row>
    <row r="66" spans="1:11" x14ac:dyDescent="0.25">
      <c r="A66" s="439"/>
      <c r="B66" s="30" t="s">
        <v>109</v>
      </c>
      <c r="C66" s="317">
        <v>34</v>
      </c>
      <c r="D66" s="311">
        <v>609</v>
      </c>
      <c r="E66" s="304">
        <f t="shared" si="1"/>
        <v>643</v>
      </c>
      <c r="F66" s="300">
        <v>41</v>
      </c>
      <c r="G66" s="328">
        <v>60</v>
      </c>
      <c r="H66" s="399">
        <f t="shared" si="2"/>
        <v>101</v>
      </c>
      <c r="I66" s="314">
        <f t="shared" si="3"/>
        <v>-7</v>
      </c>
      <c r="J66" s="55">
        <f t="shared" si="4"/>
        <v>549</v>
      </c>
      <c r="K66" s="117">
        <f t="shared" si="4"/>
        <v>542</v>
      </c>
    </row>
    <row r="67" spans="1:11" x14ac:dyDescent="0.25">
      <c r="A67" s="439"/>
      <c r="B67" s="30" t="s">
        <v>110</v>
      </c>
      <c r="C67" s="317">
        <v>24</v>
      </c>
      <c r="D67" s="311">
        <v>189</v>
      </c>
      <c r="E67" s="304">
        <f t="shared" si="1"/>
        <v>213</v>
      </c>
      <c r="F67" s="300">
        <v>37</v>
      </c>
      <c r="G67" s="328">
        <v>15</v>
      </c>
      <c r="H67" s="399">
        <f t="shared" si="2"/>
        <v>52</v>
      </c>
      <c r="I67" s="314">
        <f t="shared" si="3"/>
        <v>-13</v>
      </c>
      <c r="J67" s="55">
        <f t="shared" si="4"/>
        <v>174</v>
      </c>
      <c r="K67" s="117">
        <f t="shared" si="4"/>
        <v>161</v>
      </c>
    </row>
    <row r="68" spans="1:11" x14ac:dyDescent="0.25">
      <c r="A68" s="439"/>
      <c r="B68" s="30" t="s">
        <v>111</v>
      </c>
      <c r="C68" s="317">
        <v>36</v>
      </c>
      <c r="D68" s="311">
        <v>73</v>
      </c>
      <c r="E68" s="304">
        <f t="shared" si="1"/>
        <v>109</v>
      </c>
      <c r="F68" s="300">
        <v>82</v>
      </c>
      <c r="G68" s="328">
        <v>43</v>
      </c>
      <c r="H68" s="399">
        <f t="shared" si="2"/>
        <v>125</v>
      </c>
      <c r="I68" s="314">
        <f t="shared" si="3"/>
        <v>-46</v>
      </c>
      <c r="J68" s="55">
        <f t="shared" si="4"/>
        <v>30</v>
      </c>
      <c r="K68" s="117">
        <f t="shared" si="4"/>
        <v>-16</v>
      </c>
    </row>
    <row r="69" spans="1:11" x14ac:dyDescent="0.25">
      <c r="A69" s="439"/>
      <c r="B69" s="30" t="s">
        <v>112</v>
      </c>
      <c r="C69" s="317">
        <v>41</v>
      </c>
      <c r="D69" s="311">
        <v>53</v>
      </c>
      <c r="E69" s="304">
        <f t="shared" si="1"/>
        <v>94</v>
      </c>
      <c r="F69" s="300">
        <v>67</v>
      </c>
      <c r="G69" s="328">
        <v>16</v>
      </c>
      <c r="H69" s="399">
        <f t="shared" si="2"/>
        <v>83</v>
      </c>
      <c r="I69" s="314">
        <f t="shared" si="3"/>
        <v>-26</v>
      </c>
      <c r="J69" s="55">
        <f t="shared" si="4"/>
        <v>37</v>
      </c>
      <c r="K69" s="117">
        <f t="shared" si="4"/>
        <v>11</v>
      </c>
    </row>
    <row r="70" spans="1:11" x14ac:dyDescent="0.25">
      <c r="A70" s="439"/>
      <c r="B70" s="30" t="s">
        <v>113</v>
      </c>
      <c r="C70" s="317">
        <v>71</v>
      </c>
      <c r="D70" s="311">
        <v>20</v>
      </c>
      <c r="E70" s="304">
        <f t="shared" si="1"/>
        <v>91</v>
      </c>
      <c r="F70" s="300">
        <v>66</v>
      </c>
      <c r="G70" s="328">
        <v>19</v>
      </c>
      <c r="H70" s="399">
        <f t="shared" si="2"/>
        <v>85</v>
      </c>
      <c r="I70" s="314">
        <f t="shared" si="3"/>
        <v>5</v>
      </c>
      <c r="J70" s="55">
        <f t="shared" si="4"/>
        <v>1</v>
      </c>
      <c r="K70" s="117">
        <f t="shared" si="4"/>
        <v>6</v>
      </c>
    </row>
    <row r="71" spans="1:11" x14ac:dyDescent="0.25">
      <c r="A71" s="439"/>
      <c r="B71" s="30" t="s">
        <v>114</v>
      </c>
      <c r="C71" s="317">
        <v>50</v>
      </c>
      <c r="D71" s="311">
        <v>28</v>
      </c>
      <c r="E71" s="304">
        <f t="shared" si="1"/>
        <v>78</v>
      </c>
      <c r="F71" s="300">
        <v>57</v>
      </c>
      <c r="G71" s="328">
        <v>4</v>
      </c>
      <c r="H71" s="399">
        <f t="shared" si="2"/>
        <v>61</v>
      </c>
      <c r="I71" s="314">
        <f t="shared" si="3"/>
        <v>-7</v>
      </c>
      <c r="J71" s="55">
        <f t="shared" si="4"/>
        <v>24</v>
      </c>
      <c r="K71" s="117">
        <f t="shared" si="4"/>
        <v>17</v>
      </c>
    </row>
    <row r="72" spans="1:11" x14ac:dyDescent="0.25">
      <c r="A72" s="438" t="s">
        <v>132</v>
      </c>
      <c r="B72" s="30" t="s">
        <v>115</v>
      </c>
      <c r="C72" s="317">
        <v>106</v>
      </c>
      <c r="D72" s="311">
        <v>60</v>
      </c>
      <c r="E72" s="304">
        <f t="shared" si="1"/>
        <v>166</v>
      </c>
      <c r="F72" s="300">
        <v>149</v>
      </c>
      <c r="G72" s="328">
        <v>15</v>
      </c>
      <c r="H72" s="399">
        <f t="shared" si="2"/>
        <v>164</v>
      </c>
      <c r="I72" s="314">
        <f t="shared" si="3"/>
        <v>-43</v>
      </c>
      <c r="J72" s="55">
        <f t="shared" si="4"/>
        <v>45</v>
      </c>
      <c r="K72" s="117">
        <f t="shared" si="4"/>
        <v>2</v>
      </c>
    </row>
    <row r="73" spans="1:11" x14ac:dyDescent="0.25">
      <c r="A73" s="438"/>
      <c r="B73" s="30" t="s">
        <v>116</v>
      </c>
      <c r="C73" s="317">
        <v>53</v>
      </c>
      <c r="D73" s="311">
        <v>59</v>
      </c>
      <c r="E73" s="304">
        <f t="shared" si="1"/>
        <v>112</v>
      </c>
      <c r="F73" s="300">
        <v>72</v>
      </c>
      <c r="G73" s="328">
        <v>25</v>
      </c>
      <c r="H73" s="399">
        <f t="shared" si="2"/>
        <v>97</v>
      </c>
      <c r="I73" s="314">
        <f t="shared" si="3"/>
        <v>-19</v>
      </c>
      <c r="J73" s="55">
        <f t="shared" si="4"/>
        <v>34</v>
      </c>
      <c r="K73" s="117">
        <f t="shared" si="4"/>
        <v>15</v>
      </c>
    </row>
    <row r="74" spans="1:11" x14ac:dyDescent="0.25">
      <c r="A74" s="438"/>
      <c r="B74" s="30" t="s">
        <v>117</v>
      </c>
      <c r="C74" s="317">
        <v>26</v>
      </c>
      <c r="D74" s="311">
        <v>104</v>
      </c>
      <c r="E74" s="304">
        <f t="shared" ref="E74:E77" si="5">SUM(C74:D74)</f>
        <v>130</v>
      </c>
      <c r="F74" s="300">
        <v>34</v>
      </c>
      <c r="G74" s="328">
        <v>76</v>
      </c>
      <c r="H74" s="399">
        <f t="shared" ref="H74:H77" si="6">SUM(F74:G74)</f>
        <v>110</v>
      </c>
      <c r="I74" s="314">
        <f t="shared" ref="I74:I78" si="7">C74-F74</f>
        <v>-8</v>
      </c>
      <c r="J74" s="55">
        <f t="shared" ref="J74:K78" si="8">D74-G74</f>
        <v>28</v>
      </c>
      <c r="K74" s="117">
        <f t="shared" si="8"/>
        <v>20</v>
      </c>
    </row>
    <row r="75" spans="1:11" x14ac:dyDescent="0.25">
      <c r="A75" s="438"/>
      <c r="B75" s="30" t="s">
        <v>118</v>
      </c>
      <c r="C75" s="317">
        <v>71</v>
      </c>
      <c r="D75" s="311">
        <v>42</v>
      </c>
      <c r="E75" s="304">
        <f t="shared" si="5"/>
        <v>113</v>
      </c>
      <c r="F75" s="300">
        <v>77</v>
      </c>
      <c r="G75" s="328">
        <v>24</v>
      </c>
      <c r="H75" s="399">
        <f t="shared" si="6"/>
        <v>101</v>
      </c>
      <c r="I75" s="314">
        <f t="shared" si="7"/>
        <v>-6</v>
      </c>
      <c r="J75" s="55">
        <f t="shared" si="8"/>
        <v>18</v>
      </c>
      <c r="K75" s="117">
        <f t="shared" si="8"/>
        <v>12</v>
      </c>
    </row>
    <row r="76" spans="1:11" x14ac:dyDescent="0.25">
      <c r="A76" s="438"/>
      <c r="B76" s="30" t="s">
        <v>119</v>
      </c>
      <c r="C76" s="317">
        <v>71</v>
      </c>
      <c r="D76" s="311">
        <v>1028</v>
      </c>
      <c r="E76" s="304">
        <f t="shared" si="5"/>
        <v>1099</v>
      </c>
      <c r="F76" s="300">
        <v>98</v>
      </c>
      <c r="G76" s="328">
        <v>706</v>
      </c>
      <c r="H76" s="399">
        <f t="shared" si="6"/>
        <v>804</v>
      </c>
      <c r="I76" s="314">
        <f t="shared" si="7"/>
        <v>-27</v>
      </c>
      <c r="J76" s="55">
        <f t="shared" si="8"/>
        <v>322</v>
      </c>
      <c r="K76" s="117">
        <f t="shared" si="8"/>
        <v>295</v>
      </c>
    </row>
    <row r="77" spans="1:11" x14ac:dyDescent="0.25">
      <c r="A77" s="438"/>
      <c r="B77" s="30" t="s">
        <v>120</v>
      </c>
      <c r="C77" s="317">
        <v>45</v>
      </c>
      <c r="D77" s="311">
        <v>43</v>
      </c>
      <c r="E77" s="304">
        <f t="shared" si="5"/>
        <v>88</v>
      </c>
      <c r="F77" s="300">
        <v>64</v>
      </c>
      <c r="G77" s="328">
        <v>35</v>
      </c>
      <c r="H77" s="399">
        <f t="shared" si="6"/>
        <v>99</v>
      </c>
      <c r="I77" s="314">
        <f t="shared" si="7"/>
        <v>-19</v>
      </c>
      <c r="J77" s="55">
        <f t="shared" si="8"/>
        <v>8</v>
      </c>
      <c r="K77" s="117">
        <f t="shared" si="8"/>
        <v>-11</v>
      </c>
    </row>
    <row r="78" spans="1:11" x14ac:dyDescent="0.25">
      <c r="B78" s="40" t="s">
        <v>121</v>
      </c>
      <c r="C78" s="315">
        <f>SUM(C9:C77)</f>
        <v>7336</v>
      </c>
      <c r="D78" s="316">
        <f>SUM(D9:D77)</f>
        <v>14882</v>
      </c>
      <c r="E78" s="301">
        <f>SUM(E9:E77)</f>
        <v>22218</v>
      </c>
      <c r="F78" s="308">
        <f>SUM(F9:F77)</f>
        <v>9162</v>
      </c>
      <c r="G78" s="329">
        <f>SUM(G9:G77)</f>
        <v>6880</v>
      </c>
      <c r="H78" s="400">
        <f t="shared" ref="H78" si="9">SUM(H9:H77)</f>
        <v>16042</v>
      </c>
      <c r="I78" s="313">
        <f t="shared" si="7"/>
        <v>-1826</v>
      </c>
      <c r="J78" s="313">
        <f t="shared" si="8"/>
        <v>8002</v>
      </c>
      <c r="K78" s="351">
        <f t="shared" si="8"/>
        <v>6176</v>
      </c>
    </row>
    <row r="79" spans="1:11" s="410" customFormat="1" x14ac:dyDescent="0.25">
      <c r="B79" s="564"/>
      <c r="C79" s="565"/>
      <c r="D79" s="565"/>
      <c r="E79" s="566"/>
      <c r="F79" s="567"/>
      <c r="G79" s="567"/>
      <c r="H79" s="567"/>
      <c r="I79" s="561"/>
      <c r="J79" s="561"/>
      <c r="K79" s="561"/>
    </row>
    <row r="80" spans="1:11" s="410" customFormat="1" x14ac:dyDescent="0.25">
      <c r="B80" s="564"/>
      <c r="C80" s="565"/>
      <c r="D80" s="565"/>
      <c r="E80" s="566"/>
      <c r="F80" s="567"/>
      <c r="G80" s="567"/>
      <c r="H80" s="567"/>
      <c r="I80" s="561"/>
      <c r="J80" s="561"/>
      <c r="K80" s="561"/>
    </row>
    <row r="81" spans="1:11" ht="15.75" x14ac:dyDescent="0.25">
      <c r="A81" s="345" t="s">
        <v>272</v>
      </c>
      <c r="F81" s="58"/>
      <c r="G81" s="58"/>
      <c r="H81" s="58"/>
    </row>
    <row r="82" spans="1:11" ht="15.75" x14ac:dyDescent="0.25">
      <c r="A82" s="345"/>
      <c r="F82" s="58"/>
      <c r="G82" s="58"/>
      <c r="H82" s="58"/>
    </row>
    <row r="83" spans="1:11" ht="15.75" x14ac:dyDescent="0.25">
      <c r="A83" s="345" t="s">
        <v>396</v>
      </c>
      <c r="B83" s="442" t="s">
        <v>122</v>
      </c>
      <c r="C83" s="484" t="s">
        <v>178</v>
      </c>
      <c r="D83" s="485"/>
      <c r="E83" s="537"/>
      <c r="F83" s="538" t="s">
        <v>179</v>
      </c>
      <c r="G83" s="539"/>
      <c r="H83" s="540"/>
      <c r="I83" s="485" t="s">
        <v>180</v>
      </c>
      <c r="J83" s="485"/>
      <c r="K83" s="537"/>
    </row>
    <row r="84" spans="1:11" ht="15.75" x14ac:dyDescent="0.25">
      <c r="B84" s="444"/>
      <c r="C84" s="427" t="s">
        <v>177</v>
      </c>
      <c r="D84" s="426" t="s">
        <v>145</v>
      </c>
      <c r="E84" s="427" t="s">
        <v>6</v>
      </c>
      <c r="F84" s="159" t="s">
        <v>177</v>
      </c>
      <c r="G84" s="159" t="s">
        <v>145</v>
      </c>
      <c r="H84" s="159" t="s">
        <v>6</v>
      </c>
      <c r="I84" s="428" t="s">
        <v>177</v>
      </c>
      <c r="J84" s="426" t="s">
        <v>145</v>
      </c>
      <c r="K84" s="427" t="s">
        <v>6</v>
      </c>
    </row>
    <row r="85" spans="1:11" x14ac:dyDescent="0.25">
      <c r="B85" s="255" t="s">
        <v>98</v>
      </c>
      <c r="C85" s="317">
        <v>217</v>
      </c>
      <c r="D85" s="311">
        <v>1052</v>
      </c>
      <c r="E85" s="304">
        <f t="shared" ref="E85:E88" si="10">SUM(C85:D85)</f>
        <v>1269</v>
      </c>
      <c r="F85" s="300">
        <v>252</v>
      </c>
      <c r="G85" s="328">
        <v>474</v>
      </c>
      <c r="H85" s="399">
        <f t="shared" ref="H85:H88" si="11">SUM(F85:G85)</f>
        <v>726</v>
      </c>
      <c r="I85" s="314">
        <f t="shared" ref="I85:I88" si="12">C85-F85</f>
        <v>-35</v>
      </c>
      <c r="J85" s="314">
        <f t="shared" ref="J85:J88" si="13">D85-G85</f>
        <v>578</v>
      </c>
      <c r="K85" s="273">
        <f t="shared" ref="K85:K88" si="14">E85-H85</f>
        <v>543</v>
      </c>
    </row>
    <row r="86" spans="1:11" x14ac:dyDescent="0.25">
      <c r="B86" s="255" t="s">
        <v>99</v>
      </c>
      <c r="C86" s="317">
        <v>196</v>
      </c>
      <c r="D86" s="311">
        <v>577</v>
      </c>
      <c r="E86" s="304">
        <f t="shared" si="10"/>
        <v>773</v>
      </c>
      <c r="F86" s="300">
        <v>242</v>
      </c>
      <c r="G86" s="328">
        <v>291</v>
      </c>
      <c r="H86" s="399">
        <f t="shared" si="11"/>
        <v>533</v>
      </c>
      <c r="I86" s="314">
        <f t="shared" si="12"/>
        <v>-46</v>
      </c>
      <c r="J86" s="314">
        <f t="shared" si="13"/>
        <v>286</v>
      </c>
      <c r="K86" s="273">
        <f t="shared" si="14"/>
        <v>240</v>
      </c>
    </row>
    <row r="87" spans="1:11" x14ac:dyDescent="0.25">
      <c r="B87" s="255" t="s">
        <v>100</v>
      </c>
      <c r="C87" s="317">
        <v>103</v>
      </c>
      <c r="D87" s="311">
        <v>195</v>
      </c>
      <c r="E87" s="304">
        <f t="shared" si="10"/>
        <v>298</v>
      </c>
      <c r="F87" s="300">
        <v>129</v>
      </c>
      <c r="G87" s="328">
        <v>131</v>
      </c>
      <c r="H87" s="399">
        <f t="shared" si="11"/>
        <v>260</v>
      </c>
      <c r="I87" s="314">
        <f t="shared" si="12"/>
        <v>-26</v>
      </c>
      <c r="J87" s="314">
        <f t="shared" si="13"/>
        <v>64</v>
      </c>
      <c r="K87" s="273">
        <f t="shared" si="14"/>
        <v>38</v>
      </c>
    </row>
    <row r="88" spans="1:11" x14ac:dyDescent="0.25">
      <c r="B88" s="255" t="s">
        <v>109</v>
      </c>
      <c r="C88" s="317">
        <v>34</v>
      </c>
      <c r="D88" s="311">
        <v>609</v>
      </c>
      <c r="E88" s="304">
        <f t="shared" si="10"/>
        <v>643</v>
      </c>
      <c r="F88" s="300">
        <v>41</v>
      </c>
      <c r="G88" s="328">
        <v>60</v>
      </c>
      <c r="H88" s="399">
        <f t="shared" si="11"/>
        <v>101</v>
      </c>
      <c r="I88" s="314">
        <f t="shared" si="12"/>
        <v>-7</v>
      </c>
      <c r="J88" s="314">
        <f t="shared" si="13"/>
        <v>549</v>
      </c>
      <c r="K88" s="273">
        <f t="shared" si="14"/>
        <v>542</v>
      </c>
    </row>
    <row r="89" spans="1:11" x14ac:dyDescent="0.25">
      <c r="B89" s="40" t="s">
        <v>121</v>
      </c>
      <c r="C89" s="315">
        <f>SUM(C85:C88)</f>
        <v>550</v>
      </c>
      <c r="D89" s="315">
        <f t="shared" ref="D89:K89" si="15">SUM(D85:D88)</f>
        <v>2433</v>
      </c>
      <c r="E89" s="315">
        <f t="shared" si="15"/>
        <v>2983</v>
      </c>
      <c r="F89" s="315">
        <f t="shared" si="15"/>
        <v>664</v>
      </c>
      <c r="G89" s="315">
        <f t="shared" si="15"/>
        <v>956</v>
      </c>
      <c r="H89" s="315">
        <f t="shared" si="15"/>
        <v>1620</v>
      </c>
      <c r="I89" s="315">
        <f t="shared" si="15"/>
        <v>-114</v>
      </c>
      <c r="J89" s="315">
        <f t="shared" si="15"/>
        <v>1477</v>
      </c>
      <c r="K89" s="315">
        <f t="shared" si="15"/>
        <v>1363</v>
      </c>
    </row>
    <row r="90" spans="1:11" x14ac:dyDescent="0.25">
      <c r="B90" s="434"/>
      <c r="K90" s="433"/>
    </row>
    <row r="92" spans="1:11" x14ac:dyDescent="0.25">
      <c r="B92" s="40" t="s">
        <v>413</v>
      </c>
      <c r="C92" s="315">
        <f>SUM(C9:C77)</f>
        <v>7336</v>
      </c>
      <c r="D92" s="315">
        <f t="shared" ref="D92:K92" si="16">SUM(D9:D77)</f>
        <v>14882</v>
      </c>
      <c r="E92" s="315">
        <f t="shared" si="16"/>
        <v>22218</v>
      </c>
      <c r="F92" s="315">
        <f t="shared" si="16"/>
        <v>9162</v>
      </c>
      <c r="G92" s="315">
        <f t="shared" si="16"/>
        <v>6880</v>
      </c>
      <c r="H92" s="315">
        <f t="shared" si="16"/>
        <v>16042</v>
      </c>
      <c r="I92" s="315">
        <f t="shared" si="16"/>
        <v>-1826</v>
      </c>
      <c r="J92" s="315">
        <f t="shared" si="16"/>
        <v>8002</v>
      </c>
      <c r="K92" s="315">
        <f t="shared" si="16"/>
        <v>6176</v>
      </c>
    </row>
    <row r="93" spans="1:11" ht="28.9" customHeight="1" x14ac:dyDescent="0.25">
      <c r="B93" s="568" t="s">
        <v>415</v>
      </c>
      <c r="C93" s="569">
        <f t="shared" ref="C93:H93" si="17">SUM(C89/C92)</f>
        <v>7.497273718647765E-2</v>
      </c>
      <c r="D93" s="569">
        <f t="shared" si="17"/>
        <v>0.16348609057922323</v>
      </c>
      <c r="E93" s="569">
        <f t="shared" si="17"/>
        <v>0.1342605094968044</v>
      </c>
      <c r="F93" s="569">
        <f t="shared" si="17"/>
        <v>7.247325911373062E-2</v>
      </c>
      <c r="G93" s="569">
        <f t="shared" si="17"/>
        <v>0.13895348837209304</v>
      </c>
      <c r="H93" s="569">
        <f t="shared" si="17"/>
        <v>0.10098491459917716</v>
      </c>
      <c r="I93" s="569">
        <f>SUM(I89/I92)</f>
        <v>6.2431544359255201E-2</v>
      </c>
      <c r="J93" s="569">
        <f>SUM(J89/J92)</f>
        <v>0.18457885528617846</v>
      </c>
      <c r="K93" s="569">
        <f>SUM(K89/K92)</f>
        <v>0.22069300518134716</v>
      </c>
    </row>
  </sheetData>
  <mergeCells count="19">
    <mergeCell ref="F83:H83"/>
    <mergeCell ref="I83:K83"/>
    <mergeCell ref="C7:E7"/>
    <mergeCell ref="F7:H7"/>
    <mergeCell ref="I7:K7"/>
    <mergeCell ref="A7:A8"/>
    <mergeCell ref="B7:B8"/>
    <mergeCell ref="A63:A71"/>
    <mergeCell ref="B83:B84"/>
    <mergeCell ref="C83:E83"/>
    <mergeCell ref="A72:A77"/>
    <mergeCell ref="A9:A14"/>
    <mergeCell ref="A15:A21"/>
    <mergeCell ref="A22:A28"/>
    <mergeCell ref="A29:A37"/>
    <mergeCell ref="A38:A44"/>
    <mergeCell ref="A45:A54"/>
    <mergeCell ref="A55:A59"/>
    <mergeCell ref="A60:A6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M78"/>
  <sheetViews>
    <sheetView topLeftCell="A62" workbookViewId="0">
      <selection activeCell="H69" sqref="H69"/>
    </sheetView>
  </sheetViews>
  <sheetFormatPr baseColWidth="10" defaultRowHeight="15" x14ac:dyDescent="0.25"/>
  <cols>
    <col min="1" max="1" width="15.5703125" customWidth="1"/>
    <col min="2" max="2" width="30.5703125" customWidth="1"/>
    <col min="3" max="13" width="13.5703125" style="244" customWidth="1"/>
  </cols>
  <sheetData>
    <row r="1" spans="1:13" s="6" customFormat="1" ht="27" customHeight="1" x14ac:dyDescent="0.4">
      <c r="A1" s="5"/>
      <c r="B1" s="15" t="s">
        <v>134</v>
      </c>
      <c r="C1" s="240"/>
      <c r="D1" s="241"/>
      <c r="E1" s="242"/>
      <c r="F1" s="242"/>
      <c r="G1" s="242"/>
      <c r="H1" s="242"/>
      <c r="I1" s="242"/>
      <c r="J1" s="242"/>
      <c r="K1" s="242"/>
      <c r="L1" s="242"/>
      <c r="M1" s="242"/>
    </row>
    <row r="3" spans="1:13" ht="15.75" x14ac:dyDescent="0.25">
      <c r="A3" s="2" t="s">
        <v>278</v>
      </c>
      <c r="B3" s="2"/>
      <c r="C3" s="243"/>
      <c r="D3" s="243"/>
      <c r="E3" s="243"/>
      <c r="F3" s="243"/>
      <c r="G3" s="243"/>
    </row>
    <row r="4" spans="1:13" ht="15.75" x14ac:dyDescent="0.25">
      <c r="A4" s="2"/>
      <c r="B4" s="2"/>
      <c r="C4" s="243"/>
      <c r="D4" s="243"/>
      <c r="E4" s="243"/>
      <c r="F4" s="243"/>
      <c r="G4" s="243"/>
    </row>
    <row r="5" spans="1:13" ht="15.75" x14ac:dyDescent="0.25">
      <c r="A5" s="2" t="s">
        <v>396</v>
      </c>
      <c r="B5" s="2"/>
    </row>
    <row r="6" spans="1:13" ht="15" customHeight="1" x14ac:dyDescent="0.25">
      <c r="B6" s="2"/>
    </row>
    <row r="7" spans="1:13" ht="15" customHeight="1" x14ac:dyDescent="0.25">
      <c r="A7" s="458" t="s">
        <v>243</v>
      </c>
      <c r="B7" s="458" t="s">
        <v>242</v>
      </c>
      <c r="C7" s="541" t="s">
        <v>241</v>
      </c>
      <c r="D7" s="542"/>
      <c r="E7" s="542"/>
      <c r="F7" s="542"/>
      <c r="G7" s="542"/>
      <c r="H7" s="542"/>
      <c r="I7" s="542"/>
      <c r="J7" s="542"/>
      <c r="K7" s="542"/>
      <c r="L7" s="542"/>
      <c r="M7" s="455" t="s">
        <v>176</v>
      </c>
    </row>
    <row r="8" spans="1:13" ht="49.5" customHeight="1" x14ac:dyDescent="0.25">
      <c r="A8" s="460"/>
      <c r="B8" s="460"/>
      <c r="C8" s="234" t="s">
        <v>124</v>
      </c>
      <c r="D8" s="233" t="s">
        <v>239</v>
      </c>
      <c r="E8" s="233" t="s">
        <v>126</v>
      </c>
      <c r="F8" s="234" t="s">
        <v>127</v>
      </c>
      <c r="G8" s="234" t="s">
        <v>128</v>
      </c>
      <c r="H8" s="234" t="s">
        <v>240</v>
      </c>
      <c r="I8" s="234" t="s">
        <v>130</v>
      </c>
      <c r="J8" s="233" t="s">
        <v>273</v>
      </c>
      <c r="K8" s="233" t="s">
        <v>133</v>
      </c>
      <c r="L8" s="234" t="s">
        <v>132</v>
      </c>
      <c r="M8" s="457"/>
    </row>
    <row r="9" spans="1:13" x14ac:dyDescent="0.25">
      <c r="A9" s="438" t="s">
        <v>124</v>
      </c>
      <c r="B9" s="30" t="s">
        <v>52</v>
      </c>
      <c r="C9" s="245">
        <v>247</v>
      </c>
      <c r="D9" s="245">
        <v>67</v>
      </c>
      <c r="E9" s="246">
        <v>35</v>
      </c>
      <c r="F9" s="245">
        <v>19</v>
      </c>
      <c r="G9" s="246">
        <v>12</v>
      </c>
      <c r="H9" s="245">
        <v>66</v>
      </c>
      <c r="I9" s="246">
        <v>29</v>
      </c>
      <c r="J9" s="245">
        <v>20</v>
      </c>
      <c r="K9" s="246">
        <v>9</v>
      </c>
      <c r="L9" s="245">
        <v>14</v>
      </c>
      <c r="M9" s="245">
        <f>SUM(C9:L9)</f>
        <v>518</v>
      </c>
    </row>
    <row r="10" spans="1:13" x14ac:dyDescent="0.25">
      <c r="A10" s="438"/>
      <c r="B10" s="30" t="s">
        <v>53</v>
      </c>
      <c r="C10" s="247">
        <v>768</v>
      </c>
      <c r="D10" s="247">
        <v>140</v>
      </c>
      <c r="E10" s="246">
        <v>171</v>
      </c>
      <c r="F10" s="247">
        <v>50</v>
      </c>
      <c r="G10" s="246">
        <v>36</v>
      </c>
      <c r="H10" s="247">
        <v>212</v>
      </c>
      <c r="I10" s="246">
        <v>160</v>
      </c>
      <c r="J10" s="247">
        <v>44</v>
      </c>
      <c r="K10" s="246">
        <v>41</v>
      </c>
      <c r="L10" s="247">
        <v>22</v>
      </c>
      <c r="M10" s="247">
        <f t="shared" ref="M10:M73" si="0">SUM(C10:L10)</f>
        <v>1644</v>
      </c>
    </row>
    <row r="11" spans="1:13" x14ac:dyDescent="0.25">
      <c r="A11" s="438"/>
      <c r="B11" s="30" t="s">
        <v>54</v>
      </c>
      <c r="C11" s="247">
        <v>481</v>
      </c>
      <c r="D11" s="247">
        <v>91</v>
      </c>
      <c r="E11" s="246">
        <v>116</v>
      </c>
      <c r="F11" s="247">
        <v>42</v>
      </c>
      <c r="G11" s="246">
        <v>15</v>
      </c>
      <c r="H11" s="247">
        <v>199</v>
      </c>
      <c r="I11" s="246">
        <v>77</v>
      </c>
      <c r="J11" s="247">
        <v>54</v>
      </c>
      <c r="K11" s="246">
        <v>28</v>
      </c>
      <c r="L11" s="247">
        <v>15</v>
      </c>
      <c r="M11" s="247">
        <f t="shared" si="0"/>
        <v>1118</v>
      </c>
    </row>
    <row r="12" spans="1:13" x14ac:dyDescent="0.25">
      <c r="A12" s="438"/>
      <c r="B12" s="30" t="s">
        <v>55</v>
      </c>
      <c r="C12" s="247">
        <v>383</v>
      </c>
      <c r="D12" s="247">
        <v>63</v>
      </c>
      <c r="E12" s="246">
        <v>61</v>
      </c>
      <c r="F12" s="247">
        <v>24</v>
      </c>
      <c r="G12" s="246">
        <v>37</v>
      </c>
      <c r="H12" s="247">
        <v>115</v>
      </c>
      <c r="I12" s="246">
        <v>61</v>
      </c>
      <c r="J12" s="247">
        <v>31</v>
      </c>
      <c r="K12" s="246">
        <v>10</v>
      </c>
      <c r="L12" s="247">
        <v>36</v>
      </c>
      <c r="M12" s="247">
        <f t="shared" si="0"/>
        <v>821</v>
      </c>
    </row>
    <row r="13" spans="1:13" x14ac:dyDescent="0.25">
      <c r="A13" s="438"/>
      <c r="B13" s="30" t="s">
        <v>56</v>
      </c>
      <c r="C13" s="247">
        <v>378</v>
      </c>
      <c r="D13" s="247">
        <v>46</v>
      </c>
      <c r="E13" s="246">
        <v>53</v>
      </c>
      <c r="F13" s="247">
        <v>26</v>
      </c>
      <c r="G13" s="246">
        <v>74</v>
      </c>
      <c r="H13" s="247">
        <v>98</v>
      </c>
      <c r="I13" s="246">
        <v>33</v>
      </c>
      <c r="J13" s="247">
        <v>21</v>
      </c>
      <c r="K13" s="246">
        <v>14</v>
      </c>
      <c r="L13" s="247">
        <v>53</v>
      </c>
      <c r="M13" s="247">
        <f t="shared" si="0"/>
        <v>796</v>
      </c>
    </row>
    <row r="14" spans="1:13" x14ac:dyDescent="0.25">
      <c r="A14" s="438"/>
      <c r="B14" s="30" t="s">
        <v>57</v>
      </c>
      <c r="C14" s="247">
        <v>227</v>
      </c>
      <c r="D14" s="247">
        <v>32</v>
      </c>
      <c r="E14" s="246">
        <v>27</v>
      </c>
      <c r="F14" s="247">
        <v>14</v>
      </c>
      <c r="G14" s="246">
        <v>31</v>
      </c>
      <c r="H14" s="247">
        <v>38</v>
      </c>
      <c r="I14" s="246">
        <v>20</v>
      </c>
      <c r="J14" s="247">
        <v>19</v>
      </c>
      <c r="K14" s="246">
        <v>20</v>
      </c>
      <c r="L14" s="247">
        <v>9</v>
      </c>
      <c r="M14" s="247">
        <f t="shared" si="0"/>
        <v>437</v>
      </c>
    </row>
    <row r="15" spans="1:13" x14ac:dyDescent="0.25">
      <c r="A15" s="438" t="s">
        <v>125</v>
      </c>
      <c r="B15" s="30" t="s">
        <v>58</v>
      </c>
      <c r="C15" s="247">
        <v>37</v>
      </c>
      <c r="D15" s="247">
        <v>58</v>
      </c>
      <c r="E15" s="246">
        <v>12</v>
      </c>
      <c r="F15" s="247">
        <v>78</v>
      </c>
      <c r="G15" s="246">
        <v>6</v>
      </c>
      <c r="H15" s="247">
        <v>18</v>
      </c>
      <c r="I15" s="246">
        <v>10</v>
      </c>
      <c r="J15" s="247">
        <v>14</v>
      </c>
      <c r="K15" s="246">
        <v>4</v>
      </c>
      <c r="L15" s="247">
        <v>7</v>
      </c>
      <c r="M15" s="247">
        <f t="shared" si="0"/>
        <v>244</v>
      </c>
    </row>
    <row r="16" spans="1:13" x14ac:dyDescent="0.25">
      <c r="A16" s="438"/>
      <c r="B16" s="30" t="s">
        <v>59</v>
      </c>
      <c r="C16" s="247">
        <v>31</v>
      </c>
      <c r="D16" s="247">
        <v>44</v>
      </c>
      <c r="E16" s="246">
        <v>30</v>
      </c>
      <c r="F16" s="247">
        <v>19</v>
      </c>
      <c r="G16" s="246">
        <v>11</v>
      </c>
      <c r="H16" s="247">
        <v>20</v>
      </c>
      <c r="I16" s="246">
        <v>13</v>
      </c>
      <c r="J16" s="247">
        <v>1</v>
      </c>
      <c r="K16" s="246">
        <v>3</v>
      </c>
      <c r="L16" s="247">
        <v>2</v>
      </c>
      <c r="M16" s="247">
        <f t="shared" si="0"/>
        <v>174</v>
      </c>
    </row>
    <row r="17" spans="1:13" x14ac:dyDescent="0.25">
      <c r="A17" s="438"/>
      <c r="B17" s="30" t="s">
        <v>60</v>
      </c>
      <c r="C17" s="247">
        <v>75</v>
      </c>
      <c r="D17" s="247">
        <v>139</v>
      </c>
      <c r="E17" s="246">
        <v>25</v>
      </c>
      <c r="F17" s="247">
        <v>42</v>
      </c>
      <c r="G17" s="246">
        <v>15</v>
      </c>
      <c r="H17" s="247">
        <v>30</v>
      </c>
      <c r="I17" s="246">
        <v>37</v>
      </c>
      <c r="J17" s="247">
        <v>17</v>
      </c>
      <c r="K17" s="246">
        <v>12</v>
      </c>
      <c r="L17" s="247">
        <v>8</v>
      </c>
      <c r="M17" s="247">
        <f t="shared" si="0"/>
        <v>400</v>
      </c>
    </row>
    <row r="18" spans="1:13" x14ac:dyDescent="0.25">
      <c r="A18" s="438"/>
      <c r="B18" s="30" t="s">
        <v>61</v>
      </c>
      <c r="C18" s="247">
        <v>61</v>
      </c>
      <c r="D18" s="247">
        <v>86</v>
      </c>
      <c r="E18" s="246">
        <v>42</v>
      </c>
      <c r="F18" s="247">
        <v>6</v>
      </c>
      <c r="G18" s="246">
        <v>11</v>
      </c>
      <c r="H18" s="247">
        <v>18</v>
      </c>
      <c r="I18" s="246">
        <v>6</v>
      </c>
      <c r="J18" s="247">
        <v>17</v>
      </c>
      <c r="K18" s="246">
        <v>4</v>
      </c>
      <c r="L18" s="247">
        <v>3</v>
      </c>
      <c r="M18" s="247">
        <f t="shared" si="0"/>
        <v>254</v>
      </c>
    </row>
    <row r="19" spans="1:13" x14ac:dyDescent="0.25">
      <c r="A19" s="438"/>
      <c r="B19" s="30" t="s">
        <v>62</v>
      </c>
      <c r="C19" s="247">
        <v>156</v>
      </c>
      <c r="D19" s="247">
        <v>120</v>
      </c>
      <c r="E19" s="246">
        <v>35</v>
      </c>
      <c r="F19" s="247">
        <v>15</v>
      </c>
      <c r="G19" s="246">
        <v>9</v>
      </c>
      <c r="H19" s="247">
        <v>73</v>
      </c>
      <c r="I19" s="246">
        <v>18</v>
      </c>
      <c r="J19" s="247">
        <v>10</v>
      </c>
      <c r="K19" s="246">
        <v>13</v>
      </c>
      <c r="L19" s="247">
        <v>10</v>
      </c>
      <c r="M19" s="247">
        <f t="shared" si="0"/>
        <v>459</v>
      </c>
    </row>
    <row r="20" spans="1:13" x14ac:dyDescent="0.25">
      <c r="A20" s="438"/>
      <c r="B20" s="30" t="s">
        <v>63</v>
      </c>
      <c r="C20" s="247">
        <v>38</v>
      </c>
      <c r="D20" s="247">
        <v>48</v>
      </c>
      <c r="E20" s="246">
        <v>16</v>
      </c>
      <c r="F20" s="247">
        <v>33</v>
      </c>
      <c r="G20" s="246">
        <v>5</v>
      </c>
      <c r="H20" s="247">
        <v>23</v>
      </c>
      <c r="I20" s="246">
        <v>5</v>
      </c>
      <c r="J20" s="247">
        <v>3</v>
      </c>
      <c r="K20" s="246">
        <v>5</v>
      </c>
      <c r="L20" s="247">
        <v>3</v>
      </c>
      <c r="M20" s="247">
        <f t="shared" si="0"/>
        <v>179</v>
      </c>
    </row>
    <row r="21" spans="1:13" x14ac:dyDescent="0.25">
      <c r="A21" s="438"/>
      <c r="B21" s="30" t="s">
        <v>64</v>
      </c>
      <c r="C21" s="247">
        <v>1</v>
      </c>
      <c r="D21" s="247">
        <v>1</v>
      </c>
      <c r="E21" s="246"/>
      <c r="F21" s="247"/>
      <c r="G21" s="246"/>
      <c r="H21" s="247"/>
      <c r="I21" s="246"/>
      <c r="J21" s="247"/>
      <c r="K21" s="246"/>
      <c r="L21" s="247"/>
      <c r="M21" s="247">
        <f t="shared" si="0"/>
        <v>2</v>
      </c>
    </row>
    <row r="22" spans="1:13" x14ac:dyDescent="0.25">
      <c r="A22" s="439" t="s">
        <v>126</v>
      </c>
      <c r="B22" s="30" t="s">
        <v>65</v>
      </c>
      <c r="C22" s="247">
        <v>210</v>
      </c>
      <c r="D22" s="247">
        <v>64</v>
      </c>
      <c r="E22" s="246">
        <v>250</v>
      </c>
      <c r="F22" s="247">
        <v>33</v>
      </c>
      <c r="G22" s="246">
        <v>11</v>
      </c>
      <c r="H22" s="247">
        <v>144</v>
      </c>
      <c r="I22" s="246">
        <v>83</v>
      </c>
      <c r="J22" s="247">
        <v>53</v>
      </c>
      <c r="K22" s="246">
        <v>35</v>
      </c>
      <c r="L22" s="247">
        <v>11</v>
      </c>
      <c r="M22" s="247">
        <f t="shared" si="0"/>
        <v>894</v>
      </c>
    </row>
    <row r="23" spans="1:13" x14ac:dyDescent="0.25">
      <c r="A23" s="439"/>
      <c r="B23" s="30" t="s">
        <v>66</v>
      </c>
      <c r="C23" s="247">
        <v>45</v>
      </c>
      <c r="D23" s="247">
        <v>16</v>
      </c>
      <c r="E23" s="246">
        <v>95</v>
      </c>
      <c r="F23" s="247">
        <v>5</v>
      </c>
      <c r="G23" s="246">
        <v>7</v>
      </c>
      <c r="H23" s="247">
        <v>53</v>
      </c>
      <c r="I23" s="246">
        <v>32</v>
      </c>
      <c r="J23" s="247">
        <v>17</v>
      </c>
      <c r="K23" s="246">
        <v>5</v>
      </c>
      <c r="L23" s="247">
        <v>2</v>
      </c>
      <c r="M23" s="247">
        <f t="shared" si="0"/>
        <v>277</v>
      </c>
    </row>
    <row r="24" spans="1:13" x14ac:dyDescent="0.25">
      <c r="A24" s="439"/>
      <c r="B24" s="30" t="s">
        <v>67</v>
      </c>
      <c r="C24" s="247">
        <v>12</v>
      </c>
      <c r="D24" s="247">
        <v>7</v>
      </c>
      <c r="E24" s="246">
        <v>71</v>
      </c>
      <c r="F24" s="247"/>
      <c r="G24" s="246">
        <v>7</v>
      </c>
      <c r="H24" s="247">
        <v>25</v>
      </c>
      <c r="I24" s="246">
        <v>9</v>
      </c>
      <c r="J24" s="247">
        <v>8</v>
      </c>
      <c r="K24" s="246">
        <v>2</v>
      </c>
      <c r="L24" s="247">
        <v>2</v>
      </c>
      <c r="M24" s="247">
        <f t="shared" si="0"/>
        <v>143</v>
      </c>
    </row>
    <row r="25" spans="1:13" x14ac:dyDescent="0.25">
      <c r="A25" s="439"/>
      <c r="B25" s="30" t="s">
        <v>68</v>
      </c>
      <c r="C25" s="247">
        <v>79</v>
      </c>
      <c r="D25" s="247">
        <v>43</v>
      </c>
      <c r="E25" s="246">
        <v>117</v>
      </c>
      <c r="F25" s="247">
        <v>21</v>
      </c>
      <c r="G25" s="246">
        <v>8</v>
      </c>
      <c r="H25" s="247">
        <v>33</v>
      </c>
      <c r="I25" s="246">
        <v>16</v>
      </c>
      <c r="J25" s="247">
        <v>12</v>
      </c>
      <c r="K25" s="246">
        <v>9</v>
      </c>
      <c r="L25" s="247">
        <v>9</v>
      </c>
      <c r="M25" s="247">
        <f t="shared" si="0"/>
        <v>347</v>
      </c>
    </row>
    <row r="26" spans="1:13" x14ac:dyDescent="0.25">
      <c r="A26" s="439"/>
      <c r="B26" s="30" t="s">
        <v>69</v>
      </c>
      <c r="C26" s="247">
        <v>26</v>
      </c>
      <c r="D26" s="247">
        <v>22</v>
      </c>
      <c r="E26" s="246">
        <v>42</v>
      </c>
      <c r="F26" s="247">
        <v>6</v>
      </c>
      <c r="G26" s="246">
        <v>2</v>
      </c>
      <c r="H26" s="247">
        <v>8</v>
      </c>
      <c r="I26" s="246">
        <v>2</v>
      </c>
      <c r="J26" s="247">
        <v>2</v>
      </c>
      <c r="K26" s="246">
        <v>1</v>
      </c>
      <c r="L26" s="247">
        <v>3</v>
      </c>
      <c r="M26" s="247">
        <f t="shared" si="0"/>
        <v>114</v>
      </c>
    </row>
    <row r="27" spans="1:13" x14ac:dyDescent="0.25">
      <c r="A27" s="439"/>
      <c r="B27" s="30" t="s">
        <v>70</v>
      </c>
      <c r="C27" s="247">
        <v>30</v>
      </c>
      <c r="D27" s="247">
        <v>6</v>
      </c>
      <c r="E27" s="246">
        <v>86</v>
      </c>
      <c r="F27" s="247">
        <v>7</v>
      </c>
      <c r="G27" s="246">
        <v>4</v>
      </c>
      <c r="H27" s="247">
        <v>12</v>
      </c>
      <c r="I27" s="246">
        <v>6</v>
      </c>
      <c r="J27" s="247">
        <v>6</v>
      </c>
      <c r="K27" s="246">
        <v>8</v>
      </c>
      <c r="L27" s="247">
        <v>1</v>
      </c>
      <c r="M27" s="247">
        <f t="shared" si="0"/>
        <v>166</v>
      </c>
    </row>
    <row r="28" spans="1:13" x14ac:dyDescent="0.25">
      <c r="A28" s="439"/>
      <c r="B28" s="30" t="s">
        <v>71</v>
      </c>
      <c r="C28" s="247">
        <v>8</v>
      </c>
      <c r="D28" s="247">
        <v>7</v>
      </c>
      <c r="E28" s="246">
        <v>35</v>
      </c>
      <c r="F28" s="247">
        <v>1</v>
      </c>
      <c r="G28" s="246">
        <v>3</v>
      </c>
      <c r="H28" s="247">
        <v>8</v>
      </c>
      <c r="I28" s="246">
        <v>2</v>
      </c>
      <c r="J28" s="247">
        <v>2</v>
      </c>
      <c r="K28" s="246">
        <v>5</v>
      </c>
      <c r="L28" s="247"/>
      <c r="M28" s="247">
        <f t="shared" si="0"/>
        <v>71</v>
      </c>
    </row>
    <row r="29" spans="1:13" x14ac:dyDescent="0.25">
      <c r="A29" s="438" t="s">
        <v>127</v>
      </c>
      <c r="B29" s="30" t="s">
        <v>72</v>
      </c>
      <c r="C29" s="247">
        <v>81</v>
      </c>
      <c r="D29" s="247">
        <v>61</v>
      </c>
      <c r="E29" s="246">
        <v>40</v>
      </c>
      <c r="F29" s="247">
        <v>282</v>
      </c>
      <c r="G29" s="246">
        <v>11</v>
      </c>
      <c r="H29" s="247">
        <v>48</v>
      </c>
      <c r="I29" s="246">
        <v>23</v>
      </c>
      <c r="J29" s="247">
        <v>19</v>
      </c>
      <c r="K29" s="246">
        <v>10</v>
      </c>
      <c r="L29" s="247">
        <v>18</v>
      </c>
      <c r="M29" s="247">
        <f t="shared" si="0"/>
        <v>593</v>
      </c>
    </row>
    <row r="30" spans="1:13" x14ac:dyDescent="0.25">
      <c r="A30" s="438"/>
      <c r="B30" s="30" t="s">
        <v>73</v>
      </c>
      <c r="C30" s="247">
        <v>15</v>
      </c>
      <c r="D30" s="247">
        <v>19</v>
      </c>
      <c r="E30" s="246">
        <v>4</v>
      </c>
      <c r="F30" s="247">
        <v>62</v>
      </c>
      <c r="G30" s="246">
        <v>4</v>
      </c>
      <c r="H30" s="247">
        <v>19</v>
      </c>
      <c r="I30" s="246">
        <v>4</v>
      </c>
      <c r="J30" s="247">
        <v>8</v>
      </c>
      <c r="K30" s="246">
        <v>5</v>
      </c>
      <c r="L30" s="247">
        <v>1</v>
      </c>
      <c r="M30" s="247">
        <f t="shared" si="0"/>
        <v>141</v>
      </c>
    </row>
    <row r="31" spans="1:13" x14ac:dyDescent="0.25">
      <c r="A31" s="438"/>
      <c r="B31" s="30" t="s">
        <v>74</v>
      </c>
      <c r="C31" s="247">
        <v>24</v>
      </c>
      <c r="D31" s="247">
        <v>19</v>
      </c>
      <c r="E31" s="246">
        <v>3</v>
      </c>
      <c r="F31" s="247">
        <v>89</v>
      </c>
      <c r="G31" s="246">
        <v>1</v>
      </c>
      <c r="H31" s="247">
        <v>16</v>
      </c>
      <c r="I31" s="246">
        <v>7</v>
      </c>
      <c r="J31" s="247">
        <v>8</v>
      </c>
      <c r="K31" s="246">
        <v>8</v>
      </c>
      <c r="L31" s="247"/>
      <c r="M31" s="247">
        <f t="shared" si="0"/>
        <v>175</v>
      </c>
    </row>
    <row r="32" spans="1:13" x14ac:dyDescent="0.25">
      <c r="A32" s="438"/>
      <c r="B32" s="30" t="s">
        <v>75</v>
      </c>
      <c r="C32" s="247">
        <v>4</v>
      </c>
      <c r="D32" s="247">
        <v>13</v>
      </c>
      <c r="E32" s="246">
        <v>5</v>
      </c>
      <c r="F32" s="247">
        <v>30</v>
      </c>
      <c r="G32" s="246">
        <v>2</v>
      </c>
      <c r="H32" s="247">
        <v>7</v>
      </c>
      <c r="I32" s="246">
        <v>3</v>
      </c>
      <c r="J32" s="247"/>
      <c r="K32" s="246"/>
      <c r="L32" s="247">
        <v>5</v>
      </c>
      <c r="M32" s="247">
        <f t="shared" si="0"/>
        <v>69</v>
      </c>
    </row>
    <row r="33" spans="1:13" x14ac:dyDescent="0.25">
      <c r="A33" s="438"/>
      <c r="B33" s="30" t="s">
        <v>76</v>
      </c>
      <c r="C33" s="247">
        <v>5</v>
      </c>
      <c r="D33" s="247">
        <v>7</v>
      </c>
      <c r="E33" s="246">
        <v>1</v>
      </c>
      <c r="F33" s="247">
        <v>18</v>
      </c>
      <c r="G33" s="246">
        <v>1</v>
      </c>
      <c r="H33" s="247">
        <v>2</v>
      </c>
      <c r="I33" s="246"/>
      <c r="J33" s="247"/>
      <c r="K33" s="246"/>
      <c r="L33" s="247"/>
      <c r="M33" s="247">
        <f t="shared" si="0"/>
        <v>34</v>
      </c>
    </row>
    <row r="34" spans="1:13" x14ac:dyDescent="0.25">
      <c r="A34" s="438"/>
      <c r="B34" s="30" t="s">
        <v>77</v>
      </c>
      <c r="C34" s="247"/>
      <c r="D34" s="247">
        <v>1</v>
      </c>
      <c r="E34" s="246"/>
      <c r="F34" s="247">
        <v>4</v>
      </c>
      <c r="G34" s="246"/>
      <c r="H34" s="247"/>
      <c r="I34" s="246"/>
      <c r="J34" s="247"/>
      <c r="K34" s="246"/>
      <c r="L34" s="247"/>
      <c r="M34" s="247">
        <f t="shared" si="0"/>
        <v>5</v>
      </c>
    </row>
    <row r="35" spans="1:13" x14ac:dyDescent="0.25">
      <c r="A35" s="438"/>
      <c r="B35" s="30" t="s">
        <v>78</v>
      </c>
      <c r="C35" s="247">
        <v>17</v>
      </c>
      <c r="D35" s="247">
        <v>15</v>
      </c>
      <c r="E35" s="246">
        <v>9</v>
      </c>
      <c r="F35" s="247">
        <v>84</v>
      </c>
      <c r="G35" s="246">
        <v>2</v>
      </c>
      <c r="H35" s="247">
        <v>10</v>
      </c>
      <c r="I35" s="246">
        <v>6</v>
      </c>
      <c r="J35" s="247"/>
      <c r="K35" s="246">
        <v>2</v>
      </c>
      <c r="L35" s="247">
        <v>1</v>
      </c>
      <c r="M35" s="247">
        <f t="shared" si="0"/>
        <v>146</v>
      </c>
    </row>
    <row r="36" spans="1:13" x14ac:dyDescent="0.25">
      <c r="A36" s="438"/>
      <c r="B36" s="30" t="s">
        <v>79</v>
      </c>
      <c r="C36" s="247">
        <v>31</v>
      </c>
      <c r="D36" s="247">
        <v>14</v>
      </c>
      <c r="E36" s="246">
        <v>17</v>
      </c>
      <c r="F36" s="247">
        <v>146</v>
      </c>
      <c r="G36" s="246">
        <v>12</v>
      </c>
      <c r="H36" s="247">
        <v>26</v>
      </c>
      <c r="I36" s="246">
        <v>17</v>
      </c>
      <c r="J36" s="247">
        <v>18</v>
      </c>
      <c r="K36" s="246">
        <v>5</v>
      </c>
      <c r="L36" s="247">
        <v>8</v>
      </c>
      <c r="M36" s="247">
        <f t="shared" si="0"/>
        <v>294</v>
      </c>
    </row>
    <row r="37" spans="1:13" x14ac:dyDescent="0.25">
      <c r="A37" s="438"/>
      <c r="B37" s="30" t="s">
        <v>80</v>
      </c>
      <c r="C37" s="247">
        <v>3</v>
      </c>
      <c r="D37" s="247"/>
      <c r="E37" s="246">
        <v>2</v>
      </c>
      <c r="F37" s="247">
        <v>11</v>
      </c>
      <c r="G37" s="246"/>
      <c r="H37" s="247"/>
      <c r="I37" s="246"/>
      <c r="J37" s="247"/>
      <c r="K37" s="246"/>
      <c r="L37" s="247"/>
      <c r="M37" s="247">
        <f t="shared" si="0"/>
        <v>16</v>
      </c>
    </row>
    <row r="38" spans="1:13" x14ac:dyDescent="0.25">
      <c r="A38" s="438" t="s">
        <v>128</v>
      </c>
      <c r="B38" s="30" t="s">
        <v>81</v>
      </c>
      <c r="C38" s="247">
        <v>37</v>
      </c>
      <c r="D38" s="247">
        <v>5</v>
      </c>
      <c r="E38" s="246">
        <v>12</v>
      </c>
      <c r="F38" s="247">
        <v>8</v>
      </c>
      <c r="G38" s="246">
        <v>151</v>
      </c>
      <c r="H38" s="247">
        <v>18</v>
      </c>
      <c r="I38" s="246">
        <v>7</v>
      </c>
      <c r="J38" s="247">
        <v>4</v>
      </c>
      <c r="K38" s="246">
        <v>3</v>
      </c>
      <c r="L38" s="247">
        <v>14</v>
      </c>
      <c r="M38" s="247">
        <f t="shared" si="0"/>
        <v>259</v>
      </c>
    </row>
    <row r="39" spans="1:13" x14ac:dyDescent="0.25">
      <c r="A39" s="438"/>
      <c r="B39" s="30" t="s">
        <v>82</v>
      </c>
      <c r="C39" s="247">
        <v>27</v>
      </c>
      <c r="D39" s="247">
        <v>1</v>
      </c>
      <c r="E39" s="246">
        <v>2</v>
      </c>
      <c r="F39" s="247">
        <v>2</v>
      </c>
      <c r="G39" s="246">
        <v>17</v>
      </c>
      <c r="H39" s="247">
        <v>2</v>
      </c>
      <c r="I39" s="246">
        <v>2</v>
      </c>
      <c r="J39" s="247"/>
      <c r="K39" s="246"/>
      <c r="L39" s="247">
        <v>7</v>
      </c>
      <c r="M39" s="247">
        <f t="shared" si="0"/>
        <v>60</v>
      </c>
    </row>
    <row r="40" spans="1:13" x14ac:dyDescent="0.25">
      <c r="A40" s="438"/>
      <c r="B40" s="30" t="s">
        <v>83</v>
      </c>
      <c r="C40" s="247">
        <v>47</v>
      </c>
      <c r="D40" s="247">
        <v>5</v>
      </c>
      <c r="E40" s="246">
        <v>8</v>
      </c>
      <c r="F40" s="247">
        <v>4</v>
      </c>
      <c r="G40" s="246">
        <v>73</v>
      </c>
      <c r="H40" s="247">
        <v>7</v>
      </c>
      <c r="I40" s="246">
        <v>6</v>
      </c>
      <c r="J40" s="247">
        <v>4</v>
      </c>
      <c r="K40" s="246">
        <v>5</v>
      </c>
      <c r="L40" s="247">
        <v>14</v>
      </c>
      <c r="M40" s="247">
        <f t="shared" si="0"/>
        <v>173</v>
      </c>
    </row>
    <row r="41" spans="1:13" x14ac:dyDescent="0.25">
      <c r="A41" s="438"/>
      <c r="B41" s="30" t="s">
        <v>84</v>
      </c>
      <c r="C41" s="247">
        <v>46</v>
      </c>
      <c r="D41" s="247">
        <v>5</v>
      </c>
      <c r="E41" s="246">
        <v>5</v>
      </c>
      <c r="F41" s="247">
        <v>16</v>
      </c>
      <c r="G41" s="246">
        <v>114</v>
      </c>
      <c r="H41" s="247">
        <v>26</v>
      </c>
      <c r="I41" s="246">
        <v>13</v>
      </c>
      <c r="J41" s="247">
        <v>7</v>
      </c>
      <c r="K41" s="246">
        <v>3</v>
      </c>
      <c r="L41" s="247">
        <v>4</v>
      </c>
      <c r="M41" s="247">
        <f t="shared" si="0"/>
        <v>239</v>
      </c>
    </row>
    <row r="42" spans="1:13" x14ac:dyDescent="0.25">
      <c r="A42" s="438"/>
      <c r="B42" s="30" t="s">
        <v>85</v>
      </c>
      <c r="C42" s="247">
        <v>15</v>
      </c>
      <c r="D42" s="247">
        <v>3</v>
      </c>
      <c r="E42" s="246">
        <v>9</v>
      </c>
      <c r="F42" s="247">
        <v>1</v>
      </c>
      <c r="G42" s="246">
        <v>59</v>
      </c>
      <c r="H42" s="247">
        <v>9</v>
      </c>
      <c r="I42" s="246">
        <v>2</v>
      </c>
      <c r="J42" s="247">
        <v>5</v>
      </c>
      <c r="K42" s="246"/>
      <c r="L42" s="247">
        <v>5</v>
      </c>
      <c r="M42" s="247">
        <f t="shared" si="0"/>
        <v>108</v>
      </c>
    </row>
    <row r="43" spans="1:13" x14ac:dyDescent="0.25">
      <c r="A43" s="438"/>
      <c r="B43" s="30" t="s">
        <v>86</v>
      </c>
      <c r="C43" s="247">
        <v>12</v>
      </c>
      <c r="D43" s="247">
        <v>2</v>
      </c>
      <c r="E43" s="246">
        <v>9</v>
      </c>
      <c r="F43" s="247">
        <v>1</v>
      </c>
      <c r="G43" s="246">
        <v>64</v>
      </c>
      <c r="H43" s="247">
        <v>11</v>
      </c>
      <c r="I43" s="246">
        <v>7</v>
      </c>
      <c r="J43" s="247"/>
      <c r="K43" s="246"/>
      <c r="L43" s="247">
        <v>5</v>
      </c>
      <c r="M43" s="247">
        <f t="shared" si="0"/>
        <v>111</v>
      </c>
    </row>
    <row r="44" spans="1:13" x14ac:dyDescent="0.25">
      <c r="A44" s="438"/>
      <c r="B44" s="30" t="s">
        <v>87</v>
      </c>
      <c r="C44" s="247">
        <v>2</v>
      </c>
      <c r="D44" s="247"/>
      <c r="E44" s="246">
        <v>1</v>
      </c>
      <c r="F44" s="247">
        <v>8</v>
      </c>
      <c r="G44" s="246">
        <v>13</v>
      </c>
      <c r="H44" s="247">
        <v>1</v>
      </c>
      <c r="I44" s="246"/>
      <c r="J44" s="247">
        <v>3</v>
      </c>
      <c r="K44" s="246">
        <v>2</v>
      </c>
      <c r="L44" s="247"/>
      <c r="M44" s="247">
        <f t="shared" si="0"/>
        <v>30</v>
      </c>
    </row>
    <row r="45" spans="1:13" x14ac:dyDescent="0.25">
      <c r="A45" s="438" t="s">
        <v>129</v>
      </c>
      <c r="B45" s="30" t="s">
        <v>88</v>
      </c>
      <c r="C45" s="247">
        <v>46</v>
      </c>
      <c r="D45" s="247">
        <v>14</v>
      </c>
      <c r="E45" s="246">
        <v>11</v>
      </c>
      <c r="F45" s="247">
        <v>4</v>
      </c>
      <c r="G45" s="246">
        <v>4</v>
      </c>
      <c r="H45" s="247">
        <v>136</v>
      </c>
      <c r="I45" s="246">
        <v>73</v>
      </c>
      <c r="J45" s="247">
        <v>42</v>
      </c>
      <c r="K45" s="246">
        <v>25</v>
      </c>
      <c r="L45" s="247">
        <v>9</v>
      </c>
      <c r="M45" s="247">
        <f t="shared" si="0"/>
        <v>364</v>
      </c>
    </row>
    <row r="46" spans="1:13" x14ac:dyDescent="0.25">
      <c r="A46" s="438"/>
      <c r="B46" s="30" t="s">
        <v>89</v>
      </c>
      <c r="C46" s="247">
        <v>127</v>
      </c>
      <c r="D46" s="247">
        <v>49</v>
      </c>
      <c r="E46" s="246">
        <v>18</v>
      </c>
      <c r="F46" s="247">
        <v>34</v>
      </c>
      <c r="G46" s="246">
        <v>3</v>
      </c>
      <c r="H46" s="247">
        <v>256</v>
      </c>
      <c r="I46" s="246">
        <v>89</v>
      </c>
      <c r="J46" s="247">
        <v>42</v>
      </c>
      <c r="K46" s="246">
        <v>42</v>
      </c>
      <c r="L46" s="247">
        <v>7</v>
      </c>
      <c r="M46" s="247">
        <f t="shared" si="0"/>
        <v>667</v>
      </c>
    </row>
    <row r="47" spans="1:13" x14ac:dyDescent="0.25">
      <c r="A47" s="438"/>
      <c r="B47" s="30" t="s">
        <v>90</v>
      </c>
      <c r="C47" s="247">
        <v>65</v>
      </c>
      <c r="D47" s="247">
        <v>26</v>
      </c>
      <c r="E47" s="246">
        <v>28</v>
      </c>
      <c r="F47" s="247">
        <v>10</v>
      </c>
      <c r="G47" s="246">
        <v>3</v>
      </c>
      <c r="H47" s="247">
        <v>130</v>
      </c>
      <c r="I47" s="246">
        <v>27</v>
      </c>
      <c r="J47" s="247">
        <v>22</v>
      </c>
      <c r="K47" s="246">
        <v>9</v>
      </c>
      <c r="L47" s="247">
        <v>7</v>
      </c>
      <c r="M47" s="247">
        <f t="shared" si="0"/>
        <v>327</v>
      </c>
    </row>
    <row r="48" spans="1:13" x14ac:dyDescent="0.25">
      <c r="A48" s="438"/>
      <c r="B48" s="30" t="s">
        <v>91</v>
      </c>
      <c r="C48" s="247">
        <v>36</v>
      </c>
      <c r="D48" s="247">
        <v>5</v>
      </c>
      <c r="E48" s="246">
        <v>10</v>
      </c>
      <c r="F48" s="247">
        <v>3</v>
      </c>
      <c r="G48" s="246">
        <v>6</v>
      </c>
      <c r="H48" s="247">
        <v>60</v>
      </c>
      <c r="I48" s="246">
        <v>11</v>
      </c>
      <c r="J48" s="247">
        <v>2</v>
      </c>
      <c r="K48" s="246">
        <v>7</v>
      </c>
      <c r="L48" s="247">
        <v>1</v>
      </c>
      <c r="M48" s="247">
        <f t="shared" si="0"/>
        <v>141</v>
      </c>
    </row>
    <row r="49" spans="1:13" x14ac:dyDescent="0.25">
      <c r="A49" s="438"/>
      <c r="B49" s="30" t="s">
        <v>92</v>
      </c>
      <c r="C49" s="247">
        <v>67</v>
      </c>
      <c r="D49" s="247">
        <v>16</v>
      </c>
      <c r="E49" s="246">
        <v>28</v>
      </c>
      <c r="F49" s="247">
        <v>19</v>
      </c>
      <c r="G49" s="246">
        <v>15</v>
      </c>
      <c r="H49" s="247">
        <v>317</v>
      </c>
      <c r="I49" s="246">
        <v>104</v>
      </c>
      <c r="J49" s="247">
        <v>48</v>
      </c>
      <c r="K49" s="246">
        <v>31</v>
      </c>
      <c r="L49" s="247">
        <v>7</v>
      </c>
      <c r="M49" s="247">
        <f t="shared" si="0"/>
        <v>652</v>
      </c>
    </row>
    <row r="50" spans="1:13" x14ac:dyDescent="0.25">
      <c r="A50" s="438"/>
      <c r="B50" s="30" t="s">
        <v>93</v>
      </c>
      <c r="C50" s="247">
        <v>55</v>
      </c>
      <c r="D50" s="247">
        <v>23</v>
      </c>
      <c r="E50" s="246">
        <v>29</v>
      </c>
      <c r="F50" s="247">
        <v>8</v>
      </c>
      <c r="G50" s="246">
        <v>5</v>
      </c>
      <c r="H50" s="247">
        <v>302</v>
      </c>
      <c r="I50" s="246">
        <v>140</v>
      </c>
      <c r="J50" s="247">
        <v>55</v>
      </c>
      <c r="K50" s="246">
        <v>39</v>
      </c>
      <c r="L50" s="247">
        <v>12</v>
      </c>
      <c r="M50" s="247">
        <f t="shared" si="0"/>
        <v>668</v>
      </c>
    </row>
    <row r="51" spans="1:13" x14ac:dyDescent="0.25">
      <c r="A51" s="438"/>
      <c r="B51" s="30" t="s">
        <v>94</v>
      </c>
      <c r="C51" s="247">
        <v>13</v>
      </c>
      <c r="D51" s="247">
        <v>4</v>
      </c>
      <c r="E51" s="246">
        <v>11</v>
      </c>
      <c r="F51" s="247">
        <v>7</v>
      </c>
      <c r="G51" s="246">
        <v>3</v>
      </c>
      <c r="H51" s="247">
        <v>61</v>
      </c>
      <c r="I51" s="246">
        <v>29</v>
      </c>
      <c r="J51" s="247">
        <v>3</v>
      </c>
      <c r="K51" s="246">
        <v>8</v>
      </c>
      <c r="L51" s="247">
        <v>7</v>
      </c>
      <c r="M51" s="247">
        <f t="shared" si="0"/>
        <v>146</v>
      </c>
    </row>
    <row r="52" spans="1:13" x14ac:dyDescent="0.25">
      <c r="A52" s="438"/>
      <c r="B52" s="30" t="s">
        <v>95</v>
      </c>
      <c r="C52" s="247">
        <v>67</v>
      </c>
      <c r="D52" s="247">
        <v>23</v>
      </c>
      <c r="E52" s="246">
        <v>36</v>
      </c>
      <c r="F52" s="247">
        <v>15</v>
      </c>
      <c r="G52" s="246">
        <v>16</v>
      </c>
      <c r="H52" s="247">
        <v>221</v>
      </c>
      <c r="I52" s="246">
        <v>34</v>
      </c>
      <c r="J52" s="247">
        <v>73</v>
      </c>
      <c r="K52" s="246">
        <v>26</v>
      </c>
      <c r="L52" s="247">
        <v>22</v>
      </c>
      <c r="M52" s="247">
        <f t="shared" si="0"/>
        <v>533</v>
      </c>
    </row>
    <row r="53" spans="1:13" x14ac:dyDescent="0.25">
      <c r="A53" s="438"/>
      <c r="B53" s="30" t="s">
        <v>96</v>
      </c>
      <c r="C53" s="247">
        <v>35</v>
      </c>
      <c r="D53" s="247">
        <v>16</v>
      </c>
      <c r="E53" s="246">
        <v>10</v>
      </c>
      <c r="F53" s="247">
        <v>6</v>
      </c>
      <c r="G53" s="246">
        <v>15</v>
      </c>
      <c r="H53" s="247">
        <v>72</v>
      </c>
      <c r="I53" s="246">
        <v>21</v>
      </c>
      <c r="J53" s="247">
        <v>11</v>
      </c>
      <c r="K53" s="246">
        <v>9</v>
      </c>
      <c r="L53" s="247">
        <v>6</v>
      </c>
      <c r="M53" s="247">
        <f t="shared" si="0"/>
        <v>201</v>
      </c>
    </row>
    <row r="54" spans="1:13" x14ac:dyDescent="0.25">
      <c r="A54" s="438"/>
      <c r="B54" s="30" t="s">
        <v>97</v>
      </c>
      <c r="C54" s="247">
        <v>25</v>
      </c>
      <c r="D54" s="247">
        <v>10</v>
      </c>
      <c r="E54" s="246">
        <v>18</v>
      </c>
      <c r="F54" s="247"/>
      <c r="G54" s="246">
        <v>7</v>
      </c>
      <c r="H54" s="247">
        <v>60</v>
      </c>
      <c r="I54" s="246">
        <v>7</v>
      </c>
      <c r="J54" s="247">
        <v>16</v>
      </c>
      <c r="K54" s="246">
        <v>8</v>
      </c>
      <c r="L54" s="247">
        <v>19</v>
      </c>
      <c r="M54" s="247">
        <f t="shared" si="0"/>
        <v>170</v>
      </c>
    </row>
    <row r="55" spans="1:13" x14ac:dyDescent="0.25">
      <c r="A55" s="438" t="s">
        <v>130</v>
      </c>
      <c r="B55" s="30" t="s">
        <v>98</v>
      </c>
      <c r="C55" s="247">
        <v>174</v>
      </c>
      <c r="D55" s="247">
        <v>50</v>
      </c>
      <c r="E55" s="246">
        <v>30</v>
      </c>
      <c r="F55" s="247">
        <v>22</v>
      </c>
      <c r="G55" s="246">
        <v>7</v>
      </c>
      <c r="H55" s="247">
        <v>271</v>
      </c>
      <c r="I55" s="246">
        <v>508</v>
      </c>
      <c r="J55" s="247">
        <v>129</v>
      </c>
      <c r="K55" s="246">
        <v>106</v>
      </c>
      <c r="L55" s="247">
        <v>21</v>
      </c>
      <c r="M55" s="247">
        <f t="shared" si="0"/>
        <v>1318</v>
      </c>
    </row>
    <row r="56" spans="1:13" x14ac:dyDescent="0.25">
      <c r="A56" s="438"/>
      <c r="B56" s="30" t="s">
        <v>99</v>
      </c>
      <c r="C56" s="247">
        <v>82</v>
      </c>
      <c r="D56" s="247">
        <v>22</v>
      </c>
      <c r="E56" s="246">
        <v>17</v>
      </c>
      <c r="F56" s="247">
        <v>23</v>
      </c>
      <c r="G56" s="246">
        <v>11</v>
      </c>
      <c r="H56" s="247">
        <v>184</v>
      </c>
      <c r="I56" s="246">
        <v>273</v>
      </c>
      <c r="J56" s="247">
        <v>66</v>
      </c>
      <c r="K56" s="246">
        <v>76</v>
      </c>
      <c r="L56" s="247">
        <v>13</v>
      </c>
      <c r="M56" s="247">
        <f t="shared" si="0"/>
        <v>767</v>
      </c>
    </row>
    <row r="57" spans="1:13" x14ac:dyDescent="0.25">
      <c r="A57" s="438"/>
      <c r="B57" s="30" t="s">
        <v>100</v>
      </c>
      <c r="C57" s="247">
        <v>46</v>
      </c>
      <c r="D57" s="247">
        <v>12</v>
      </c>
      <c r="E57" s="246">
        <v>26</v>
      </c>
      <c r="F57" s="247">
        <v>2</v>
      </c>
      <c r="G57" s="246">
        <v>3</v>
      </c>
      <c r="H57" s="247">
        <v>109</v>
      </c>
      <c r="I57" s="246">
        <v>192</v>
      </c>
      <c r="J57" s="247">
        <v>28</v>
      </c>
      <c r="K57" s="246">
        <v>49</v>
      </c>
      <c r="L57" s="247">
        <v>4</v>
      </c>
      <c r="M57" s="247">
        <f t="shared" si="0"/>
        <v>471</v>
      </c>
    </row>
    <row r="58" spans="1:13" x14ac:dyDescent="0.25">
      <c r="A58" s="438"/>
      <c r="B58" s="30" t="s">
        <v>101</v>
      </c>
      <c r="C58" s="247">
        <v>19</v>
      </c>
      <c r="D58" s="247">
        <v>8</v>
      </c>
      <c r="E58" s="246">
        <v>8</v>
      </c>
      <c r="F58" s="247">
        <v>3</v>
      </c>
      <c r="G58" s="246">
        <v>8</v>
      </c>
      <c r="H58" s="247">
        <v>52</v>
      </c>
      <c r="I58" s="246">
        <v>134</v>
      </c>
      <c r="J58" s="247">
        <v>23</v>
      </c>
      <c r="K58" s="246">
        <v>33</v>
      </c>
      <c r="L58" s="247">
        <v>8</v>
      </c>
      <c r="M58" s="247">
        <f t="shared" si="0"/>
        <v>296</v>
      </c>
    </row>
    <row r="59" spans="1:13" x14ac:dyDescent="0.25">
      <c r="A59" s="438"/>
      <c r="B59" s="30" t="s">
        <v>102</v>
      </c>
      <c r="C59" s="247">
        <v>33</v>
      </c>
      <c r="D59" s="247">
        <v>17</v>
      </c>
      <c r="E59" s="246">
        <v>25</v>
      </c>
      <c r="F59" s="247">
        <v>5</v>
      </c>
      <c r="G59" s="246">
        <v>13</v>
      </c>
      <c r="H59" s="247">
        <v>65</v>
      </c>
      <c r="I59" s="246">
        <v>146</v>
      </c>
      <c r="J59" s="247">
        <v>20</v>
      </c>
      <c r="K59" s="246">
        <v>26</v>
      </c>
      <c r="L59" s="247">
        <v>3</v>
      </c>
      <c r="M59" s="247">
        <f t="shared" si="0"/>
        <v>353</v>
      </c>
    </row>
    <row r="60" spans="1:13" x14ac:dyDescent="0.25">
      <c r="A60" s="438" t="s">
        <v>131</v>
      </c>
      <c r="B60" s="30" t="s">
        <v>103</v>
      </c>
      <c r="C60" s="247">
        <v>115</v>
      </c>
      <c r="D60" s="247">
        <v>39</v>
      </c>
      <c r="E60" s="246">
        <v>30</v>
      </c>
      <c r="F60" s="247">
        <v>19</v>
      </c>
      <c r="G60" s="246">
        <v>8</v>
      </c>
      <c r="H60" s="247">
        <v>233</v>
      </c>
      <c r="I60" s="246">
        <v>155</v>
      </c>
      <c r="J60" s="247">
        <v>281</v>
      </c>
      <c r="K60" s="246">
        <v>125</v>
      </c>
      <c r="L60" s="247">
        <v>16</v>
      </c>
      <c r="M60" s="247">
        <f t="shared" si="0"/>
        <v>1021</v>
      </c>
    </row>
    <row r="61" spans="1:13" x14ac:dyDescent="0.25">
      <c r="A61" s="438"/>
      <c r="B61" s="30" t="s">
        <v>104</v>
      </c>
      <c r="C61" s="247">
        <v>57</v>
      </c>
      <c r="D61" s="247">
        <v>26</v>
      </c>
      <c r="E61" s="246">
        <v>30</v>
      </c>
      <c r="F61" s="247">
        <v>19</v>
      </c>
      <c r="G61" s="246">
        <v>9</v>
      </c>
      <c r="H61" s="247">
        <v>173</v>
      </c>
      <c r="I61" s="246">
        <v>72</v>
      </c>
      <c r="J61" s="247">
        <v>136</v>
      </c>
      <c r="K61" s="246">
        <v>38</v>
      </c>
      <c r="L61" s="247">
        <v>4</v>
      </c>
      <c r="M61" s="247">
        <f t="shared" si="0"/>
        <v>564</v>
      </c>
    </row>
    <row r="62" spans="1:13" x14ac:dyDescent="0.25">
      <c r="A62" s="438"/>
      <c r="B62" s="30" t="s">
        <v>105</v>
      </c>
      <c r="C62" s="247">
        <v>3</v>
      </c>
      <c r="D62" s="247">
        <v>5</v>
      </c>
      <c r="E62" s="246">
        <v>3</v>
      </c>
      <c r="F62" s="247"/>
      <c r="G62" s="246">
        <v>4</v>
      </c>
      <c r="H62" s="247">
        <v>10</v>
      </c>
      <c r="I62" s="246">
        <v>1</v>
      </c>
      <c r="J62" s="247">
        <v>11</v>
      </c>
      <c r="K62" s="246">
        <v>5</v>
      </c>
      <c r="L62" s="247">
        <v>2</v>
      </c>
      <c r="M62" s="247">
        <f t="shared" si="0"/>
        <v>44</v>
      </c>
    </row>
    <row r="63" spans="1:13" x14ac:dyDescent="0.25">
      <c r="A63" s="439" t="s">
        <v>133</v>
      </c>
      <c r="B63" s="30" t="s">
        <v>106</v>
      </c>
      <c r="C63" s="247">
        <v>25</v>
      </c>
      <c r="D63" s="247">
        <v>3</v>
      </c>
      <c r="E63" s="246">
        <v>8</v>
      </c>
      <c r="F63" s="247">
        <v>7</v>
      </c>
      <c r="G63" s="246">
        <v>4</v>
      </c>
      <c r="H63" s="247">
        <v>30</v>
      </c>
      <c r="I63" s="246">
        <v>36</v>
      </c>
      <c r="J63" s="247">
        <v>22</v>
      </c>
      <c r="K63" s="246">
        <v>84</v>
      </c>
      <c r="L63" s="247">
        <v>5</v>
      </c>
      <c r="M63" s="247">
        <f t="shared" si="0"/>
        <v>224</v>
      </c>
    </row>
    <row r="64" spans="1:13" x14ac:dyDescent="0.25">
      <c r="A64" s="439"/>
      <c r="B64" s="30" t="s">
        <v>107</v>
      </c>
      <c r="C64" s="247">
        <v>23</v>
      </c>
      <c r="D64" s="247">
        <v>3</v>
      </c>
      <c r="E64" s="246">
        <v>3</v>
      </c>
      <c r="F64" s="247">
        <v>1</v>
      </c>
      <c r="G64" s="246">
        <v>5</v>
      </c>
      <c r="H64" s="247">
        <v>37</v>
      </c>
      <c r="I64" s="246">
        <v>66</v>
      </c>
      <c r="J64" s="247">
        <v>32</v>
      </c>
      <c r="K64" s="246">
        <v>100</v>
      </c>
      <c r="L64" s="247">
        <v>3</v>
      </c>
      <c r="M64" s="247">
        <f t="shared" si="0"/>
        <v>273</v>
      </c>
    </row>
    <row r="65" spans="1:13" x14ac:dyDescent="0.25">
      <c r="A65" s="439"/>
      <c r="B65" s="30" t="s">
        <v>108</v>
      </c>
      <c r="C65" s="247">
        <v>7</v>
      </c>
      <c r="D65" s="247">
        <v>3</v>
      </c>
      <c r="E65" s="246">
        <v>5</v>
      </c>
      <c r="F65" s="247">
        <v>3</v>
      </c>
      <c r="G65" s="246">
        <v>1</v>
      </c>
      <c r="H65" s="247">
        <v>19</v>
      </c>
      <c r="I65" s="246">
        <v>27</v>
      </c>
      <c r="J65" s="247">
        <v>18</v>
      </c>
      <c r="K65" s="246">
        <v>34</v>
      </c>
      <c r="L65" s="247">
        <v>1</v>
      </c>
      <c r="M65" s="247">
        <f t="shared" si="0"/>
        <v>118</v>
      </c>
    </row>
    <row r="66" spans="1:13" x14ac:dyDescent="0.25">
      <c r="A66" s="439"/>
      <c r="B66" s="30" t="s">
        <v>109</v>
      </c>
      <c r="C66" s="247">
        <v>97</v>
      </c>
      <c r="D66" s="247">
        <v>23</v>
      </c>
      <c r="E66" s="246">
        <v>32</v>
      </c>
      <c r="F66" s="247">
        <v>87</v>
      </c>
      <c r="G66" s="246">
        <v>11</v>
      </c>
      <c r="H66" s="247">
        <v>111</v>
      </c>
      <c r="I66" s="246">
        <v>98</v>
      </c>
      <c r="J66" s="247">
        <v>120</v>
      </c>
      <c r="K66" s="246">
        <v>78</v>
      </c>
      <c r="L66" s="247">
        <v>9</v>
      </c>
      <c r="M66" s="247">
        <f t="shared" si="0"/>
        <v>666</v>
      </c>
    </row>
    <row r="67" spans="1:13" x14ac:dyDescent="0.25">
      <c r="A67" s="439"/>
      <c r="B67" s="30" t="s">
        <v>110</v>
      </c>
      <c r="C67" s="247">
        <v>36</v>
      </c>
      <c r="D67" s="247">
        <v>4</v>
      </c>
      <c r="E67" s="246">
        <v>8</v>
      </c>
      <c r="F67" s="247"/>
      <c r="G67" s="246"/>
      <c r="H67" s="247">
        <v>23</v>
      </c>
      <c r="I67" s="246">
        <v>69</v>
      </c>
      <c r="J67" s="247">
        <v>15</v>
      </c>
      <c r="K67" s="246">
        <v>58</v>
      </c>
      <c r="L67" s="247"/>
      <c r="M67" s="247">
        <f t="shared" si="0"/>
        <v>213</v>
      </c>
    </row>
    <row r="68" spans="1:13" x14ac:dyDescent="0.25">
      <c r="A68" s="439"/>
      <c r="B68" s="30" t="s">
        <v>111</v>
      </c>
      <c r="C68" s="247">
        <v>8</v>
      </c>
      <c r="D68" s="247">
        <v>4</v>
      </c>
      <c r="E68" s="246">
        <v>6</v>
      </c>
      <c r="F68" s="247">
        <v>10</v>
      </c>
      <c r="G68" s="246">
        <v>2</v>
      </c>
      <c r="H68" s="247">
        <v>17</v>
      </c>
      <c r="I68" s="246">
        <v>13</v>
      </c>
      <c r="J68" s="247">
        <v>12</v>
      </c>
      <c r="K68" s="246">
        <v>64</v>
      </c>
      <c r="L68" s="247">
        <v>2</v>
      </c>
      <c r="M68" s="247">
        <f t="shared" si="0"/>
        <v>138</v>
      </c>
    </row>
    <row r="69" spans="1:13" x14ac:dyDescent="0.25">
      <c r="A69" s="439"/>
      <c r="B69" s="30" t="s">
        <v>112</v>
      </c>
      <c r="C69" s="247">
        <v>4</v>
      </c>
      <c r="D69" s="247"/>
      <c r="E69" s="246">
        <v>4</v>
      </c>
      <c r="F69" s="247">
        <v>3</v>
      </c>
      <c r="G69" s="246">
        <v>4</v>
      </c>
      <c r="H69" s="247">
        <v>16</v>
      </c>
      <c r="I69" s="246">
        <v>7</v>
      </c>
      <c r="J69" s="247">
        <v>4</v>
      </c>
      <c r="K69" s="246">
        <v>22</v>
      </c>
      <c r="L69" s="247">
        <v>2</v>
      </c>
      <c r="M69" s="247">
        <f t="shared" si="0"/>
        <v>66</v>
      </c>
    </row>
    <row r="70" spans="1:13" x14ac:dyDescent="0.25">
      <c r="A70" s="439"/>
      <c r="B70" s="30" t="s">
        <v>113</v>
      </c>
      <c r="C70" s="247">
        <v>4</v>
      </c>
      <c r="D70" s="247">
        <v>2</v>
      </c>
      <c r="E70" s="246">
        <v>2</v>
      </c>
      <c r="F70" s="247">
        <v>2</v>
      </c>
      <c r="G70" s="246">
        <v>3</v>
      </c>
      <c r="H70" s="247">
        <v>18</v>
      </c>
      <c r="I70" s="246">
        <v>5</v>
      </c>
      <c r="J70" s="247">
        <v>8</v>
      </c>
      <c r="K70" s="246">
        <v>41</v>
      </c>
      <c r="L70" s="247">
        <v>1</v>
      </c>
      <c r="M70" s="247">
        <f t="shared" si="0"/>
        <v>86</v>
      </c>
    </row>
    <row r="71" spans="1:13" x14ac:dyDescent="0.25">
      <c r="A71" s="439"/>
      <c r="B71" s="30" t="s">
        <v>114</v>
      </c>
      <c r="C71" s="247">
        <v>6</v>
      </c>
      <c r="D71" s="247">
        <v>5</v>
      </c>
      <c r="E71" s="246"/>
      <c r="F71" s="247">
        <v>1</v>
      </c>
      <c r="G71" s="246"/>
      <c r="H71" s="247">
        <v>6</v>
      </c>
      <c r="I71" s="246">
        <v>4</v>
      </c>
      <c r="J71" s="247">
        <v>9</v>
      </c>
      <c r="K71" s="246">
        <v>14</v>
      </c>
      <c r="L71" s="247">
        <v>5</v>
      </c>
      <c r="M71" s="247">
        <f t="shared" si="0"/>
        <v>50</v>
      </c>
    </row>
    <row r="72" spans="1:13" x14ac:dyDescent="0.25">
      <c r="A72" s="438" t="s">
        <v>132</v>
      </c>
      <c r="B72" s="30" t="s">
        <v>115</v>
      </c>
      <c r="C72" s="247">
        <v>40</v>
      </c>
      <c r="D72" s="247">
        <v>10</v>
      </c>
      <c r="E72" s="246">
        <v>16</v>
      </c>
      <c r="F72" s="247">
        <v>9</v>
      </c>
      <c r="G72" s="246">
        <v>16</v>
      </c>
      <c r="H72" s="247">
        <v>35</v>
      </c>
      <c r="I72" s="246">
        <v>7</v>
      </c>
      <c r="J72" s="247">
        <v>18</v>
      </c>
      <c r="K72" s="246">
        <v>5</v>
      </c>
      <c r="L72" s="247">
        <v>207</v>
      </c>
      <c r="M72" s="247">
        <f t="shared" si="0"/>
        <v>363</v>
      </c>
    </row>
    <row r="73" spans="1:13" x14ac:dyDescent="0.25">
      <c r="A73" s="438"/>
      <c r="B73" s="30" t="s">
        <v>116</v>
      </c>
      <c r="C73" s="247">
        <v>6</v>
      </c>
      <c r="D73" s="247">
        <v>7</v>
      </c>
      <c r="E73" s="246">
        <v>2</v>
      </c>
      <c r="F73" s="247">
        <v>2</v>
      </c>
      <c r="G73" s="246">
        <v>8</v>
      </c>
      <c r="H73" s="247">
        <v>18</v>
      </c>
      <c r="I73" s="246">
        <v>1</v>
      </c>
      <c r="J73" s="247">
        <v>3</v>
      </c>
      <c r="K73" s="246">
        <v>7</v>
      </c>
      <c r="L73" s="247">
        <v>83</v>
      </c>
      <c r="M73" s="247">
        <f t="shared" si="0"/>
        <v>137</v>
      </c>
    </row>
    <row r="74" spans="1:13" x14ac:dyDescent="0.25">
      <c r="A74" s="438"/>
      <c r="B74" s="30" t="s">
        <v>117</v>
      </c>
      <c r="C74" s="247">
        <v>19</v>
      </c>
      <c r="D74" s="247">
        <v>1</v>
      </c>
      <c r="E74" s="246">
        <v>3</v>
      </c>
      <c r="F74" s="247">
        <v>1</v>
      </c>
      <c r="G74" s="246">
        <v>7</v>
      </c>
      <c r="H74" s="247">
        <v>27</v>
      </c>
      <c r="I74" s="246">
        <v>14</v>
      </c>
      <c r="J74" s="247">
        <v>2</v>
      </c>
      <c r="K74" s="246">
        <v>5</v>
      </c>
      <c r="L74" s="247">
        <v>77</v>
      </c>
      <c r="M74" s="247">
        <f t="shared" ref="M74:M77" si="1">SUM(C74:L74)</f>
        <v>156</v>
      </c>
    </row>
    <row r="75" spans="1:13" x14ac:dyDescent="0.25">
      <c r="A75" s="438"/>
      <c r="B75" s="30" t="s">
        <v>118</v>
      </c>
      <c r="C75" s="247">
        <v>12</v>
      </c>
      <c r="D75" s="247">
        <v>1</v>
      </c>
      <c r="E75" s="246">
        <v>2</v>
      </c>
      <c r="F75" s="247">
        <v>4</v>
      </c>
      <c r="G75" s="246">
        <v>7</v>
      </c>
      <c r="H75" s="247">
        <v>7</v>
      </c>
      <c r="I75" s="246"/>
      <c r="J75" s="247">
        <v>8</v>
      </c>
      <c r="K75" s="246">
        <v>7</v>
      </c>
      <c r="L75" s="247">
        <v>95</v>
      </c>
      <c r="M75" s="247">
        <f t="shared" si="1"/>
        <v>143</v>
      </c>
    </row>
    <row r="76" spans="1:13" x14ac:dyDescent="0.25">
      <c r="A76" s="438"/>
      <c r="B76" s="30" t="s">
        <v>119</v>
      </c>
      <c r="C76" s="247">
        <v>19</v>
      </c>
      <c r="D76" s="247">
        <v>5</v>
      </c>
      <c r="E76" s="246">
        <v>4</v>
      </c>
      <c r="F76" s="247">
        <v>7</v>
      </c>
      <c r="G76" s="246">
        <v>7</v>
      </c>
      <c r="H76" s="247">
        <v>22</v>
      </c>
      <c r="I76" s="246">
        <v>16</v>
      </c>
      <c r="J76" s="247">
        <v>9</v>
      </c>
      <c r="K76" s="246">
        <v>3</v>
      </c>
      <c r="L76" s="247">
        <v>138</v>
      </c>
      <c r="M76" s="247">
        <f t="shared" si="1"/>
        <v>230</v>
      </c>
    </row>
    <row r="77" spans="1:13" x14ac:dyDescent="0.25">
      <c r="A77" s="438"/>
      <c r="B77" s="30" t="s">
        <v>120</v>
      </c>
      <c r="C77" s="247">
        <v>4</v>
      </c>
      <c r="D77" s="247"/>
      <c r="E77" s="246">
        <v>3</v>
      </c>
      <c r="F77" s="247">
        <v>4</v>
      </c>
      <c r="G77" s="246">
        <v>2</v>
      </c>
      <c r="H77" s="247">
        <v>14</v>
      </c>
      <c r="I77" s="246">
        <v>6</v>
      </c>
      <c r="J77" s="247">
        <v>1</v>
      </c>
      <c r="K77" s="246">
        <v>1</v>
      </c>
      <c r="L77" s="247">
        <v>16</v>
      </c>
      <c r="M77" s="247">
        <f t="shared" si="1"/>
        <v>51</v>
      </c>
    </row>
    <row r="78" spans="1:13" s="46" customFormat="1" x14ac:dyDescent="0.25">
      <c r="B78" s="40" t="s">
        <v>121</v>
      </c>
      <c r="C78" s="248">
        <f>SUM(C9:C77)</f>
        <v>5034</v>
      </c>
      <c r="D78" s="248">
        <f t="shared" ref="D78:M78" si="2">SUM(D9:D77)</f>
        <v>1706</v>
      </c>
      <c r="E78" s="248">
        <f t="shared" si="2"/>
        <v>1912</v>
      </c>
      <c r="F78" s="248">
        <f t="shared" si="2"/>
        <v>1547</v>
      </c>
      <c r="G78" s="248">
        <f t="shared" si="2"/>
        <v>1045</v>
      </c>
      <c r="H78" s="248">
        <f t="shared" si="2"/>
        <v>4507</v>
      </c>
      <c r="I78" s="248">
        <f t="shared" si="2"/>
        <v>3101</v>
      </c>
      <c r="J78" s="248">
        <f t="shared" si="2"/>
        <v>1716</v>
      </c>
      <c r="K78" s="248">
        <f t="shared" si="2"/>
        <v>1456</v>
      </c>
      <c r="L78" s="248">
        <f t="shared" si="2"/>
        <v>1104</v>
      </c>
      <c r="M78" s="248">
        <f t="shared" si="2"/>
        <v>23128</v>
      </c>
    </row>
  </sheetData>
  <mergeCells count="14">
    <mergeCell ref="M7:M8"/>
    <mergeCell ref="C7:L7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A55:A59"/>
    <mergeCell ref="B7:B8"/>
    <mergeCell ref="A7:A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33"/>
  <sheetViews>
    <sheetView workbookViewId="0">
      <selection activeCell="A4" sqref="A4"/>
    </sheetView>
  </sheetViews>
  <sheetFormatPr baseColWidth="10" defaultRowHeight="15" x14ac:dyDescent="0.25"/>
  <cols>
    <col min="1" max="1" width="15.5703125" customWidth="1"/>
    <col min="2" max="2" width="30.5703125" customWidth="1"/>
    <col min="3" max="3" width="30.5703125" style="402" customWidth="1"/>
    <col min="4" max="4" width="47.5703125" customWidth="1"/>
    <col min="9" max="9" width="8.42578125" customWidth="1"/>
  </cols>
  <sheetData>
    <row r="1" spans="1:9" s="165" customFormat="1" ht="27" customHeight="1" x14ac:dyDescent="0.4">
      <c r="A1" s="164"/>
      <c r="B1" s="170" t="s">
        <v>134</v>
      </c>
      <c r="C1" s="350"/>
      <c r="D1" s="168"/>
      <c r="E1" s="166"/>
      <c r="F1" s="164"/>
      <c r="G1" s="164"/>
      <c r="H1" s="164"/>
      <c r="I1" s="164"/>
    </row>
    <row r="2" spans="1:9" s="6" customFormat="1" ht="16.5" customHeight="1" x14ac:dyDescent="0.4">
      <c r="A2" s="24"/>
      <c r="B2" s="23"/>
      <c r="C2" s="171"/>
      <c r="D2" s="11"/>
    </row>
    <row r="3" spans="1:9" s="6" customFormat="1" ht="23.25" x14ac:dyDescent="0.35">
      <c r="A3" s="7" t="s">
        <v>0</v>
      </c>
      <c r="B3" s="8"/>
      <c r="C3" s="8"/>
      <c r="D3" s="8"/>
      <c r="E3" s="9"/>
      <c r="F3" s="9"/>
      <c r="G3" s="9"/>
      <c r="H3" s="9"/>
    </row>
    <row r="4" spans="1:9" s="6" customFormat="1" ht="23.25" x14ac:dyDescent="0.35">
      <c r="A4" s="7"/>
      <c r="B4" s="8"/>
      <c r="C4" s="8"/>
      <c r="D4" s="8"/>
      <c r="E4" s="9"/>
      <c r="F4" s="9"/>
      <c r="G4" s="9"/>
      <c r="H4" s="9"/>
    </row>
    <row r="5" spans="1:9" ht="15.75" x14ac:dyDescent="0.25">
      <c r="A5" s="4" t="s">
        <v>1</v>
      </c>
      <c r="B5" s="1"/>
      <c r="C5" s="310">
        <v>2021</v>
      </c>
      <c r="D5" s="1"/>
      <c r="E5" s="1"/>
      <c r="F5" s="1"/>
      <c r="G5" s="1"/>
      <c r="H5" s="1"/>
    </row>
    <row r="6" spans="1:9" ht="15.75" x14ac:dyDescent="0.25">
      <c r="A6" s="1"/>
      <c r="B6" s="4" t="s">
        <v>22</v>
      </c>
      <c r="C6" s="4"/>
      <c r="D6" s="4" t="s">
        <v>40</v>
      </c>
      <c r="E6" s="4" t="s">
        <v>21</v>
      </c>
      <c r="F6" s="4"/>
      <c r="G6" s="3"/>
      <c r="H6" s="1"/>
    </row>
    <row r="7" spans="1:9" ht="15.75" x14ac:dyDescent="0.25">
      <c r="A7" s="1" t="s">
        <v>50</v>
      </c>
      <c r="B7" s="1" t="s">
        <v>29</v>
      </c>
      <c r="C7" s="310"/>
      <c r="D7" s="1" t="s">
        <v>6</v>
      </c>
      <c r="E7" s="1" t="s">
        <v>256</v>
      </c>
      <c r="F7" s="1"/>
      <c r="G7" s="1"/>
      <c r="H7" s="1"/>
    </row>
    <row r="8" spans="1:9" ht="15.75" x14ac:dyDescent="0.25">
      <c r="A8" s="1" t="s">
        <v>2</v>
      </c>
      <c r="B8" s="1" t="s">
        <v>29</v>
      </c>
      <c r="C8" s="310"/>
      <c r="D8" s="1" t="s">
        <v>20</v>
      </c>
      <c r="E8" s="1" t="s">
        <v>257</v>
      </c>
      <c r="F8" s="1"/>
      <c r="G8" s="1"/>
      <c r="H8" s="1"/>
    </row>
    <row r="9" spans="1:9" ht="15.75" x14ac:dyDescent="0.25">
      <c r="A9" s="1" t="s">
        <v>3</v>
      </c>
      <c r="B9" s="1" t="s">
        <v>29</v>
      </c>
      <c r="C9" s="310"/>
      <c r="D9" s="129" t="s">
        <v>255</v>
      </c>
      <c r="E9" s="1"/>
      <c r="F9" s="1"/>
      <c r="G9" s="1"/>
      <c r="H9" s="1"/>
    </row>
    <row r="10" spans="1:9" ht="15.75" x14ac:dyDescent="0.25">
      <c r="A10" s="1" t="s">
        <v>4</v>
      </c>
      <c r="B10" s="1" t="s">
        <v>29</v>
      </c>
      <c r="C10" s="310"/>
      <c r="D10" s="1" t="s">
        <v>5</v>
      </c>
      <c r="E10" s="1" t="s">
        <v>287</v>
      </c>
      <c r="F10" s="1"/>
      <c r="G10" s="1"/>
      <c r="H10" s="1"/>
    </row>
    <row r="11" spans="1:9" ht="15.75" x14ac:dyDescent="0.25">
      <c r="A11" s="1" t="s">
        <v>7</v>
      </c>
      <c r="B11" s="1" t="s">
        <v>29</v>
      </c>
      <c r="C11" s="310"/>
      <c r="D11" s="1" t="s">
        <v>8</v>
      </c>
      <c r="E11" s="1"/>
      <c r="F11" s="1"/>
      <c r="G11" s="1"/>
      <c r="H11" s="1"/>
    </row>
    <row r="12" spans="1:9" ht="15.75" x14ac:dyDescent="0.25">
      <c r="A12" s="1" t="s">
        <v>9</v>
      </c>
      <c r="B12" s="1" t="s">
        <v>29</v>
      </c>
      <c r="C12" s="310"/>
      <c r="D12" s="1" t="s">
        <v>12</v>
      </c>
      <c r="E12" s="186" t="s">
        <v>263</v>
      </c>
      <c r="F12" s="1"/>
      <c r="G12" s="1"/>
      <c r="H12" s="1"/>
    </row>
    <row r="13" spans="1:9" ht="15.75" x14ac:dyDescent="0.25">
      <c r="A13" s="1" t="s">
        <v>11</v>
      </c>
      <c r="B13" s="1" t="s">
        <v>29</v>
      </c>
      <c r="C13" s="310"/>
      <c r="D13" s="1" t="s">
        <v>10</v>
      </c>
      <c r="E13" s="1"/>
      <c r="F13" s="1"/>
      <c r="G13" s="1"/>
      <c r="H13" s="1"/>
    </row>
    <row r="14" spans="1:9" ht="15.75" x14ac:dyDescent="0.25">
      <c r="A14" s="1" t="s">
        <v>13</v>
      </c>
      <c r="B14" s="1" t="s">
        <v>29</v>
      </c>
      <c r="C14" s="310"/>
      <c r="D14" s="1" t="s">
        <v>41</v>
      </c>
      <c r="E14" s="1"/>
      <c r="F14" s="1"/>
      <c r="G14" s="1"/>
      <c r="H14" s="1"/>
    </row>
    <row r="15" spans="1:9" s="133" customFormat="1" ht="15.75" x14ac:dyDescent="0.25">
      <c r="A15" s="1" t="s">
        <v>14</v>
      </c>
      <c r="B15" s="1" t="s">
        <v>29</v>
      </c>
      <c r="C15" s="310"/>
      <c r="D15" s="1" t="s">
        <v>38</v>
      </c>
      <c r="E15" s="129"/>
      <c r="F15" s="129"/>
      <c r="G15" s="129"/>
      <c r="H15" s="1"/>
    </row>
    <row r="16" spans="1:9" ht="15.75" x14ac:dyDescent="0.25">
      <c r="A16" s="1" t="s">
        <v>16</v>
      </c>
      <c r="B16" s="1" t="s">
        <v>29</v>
      </c>
      <c r="C16" s="310"/>
      <c r="D16" s="1" t="s">
        <v>15</v>
      </c>
      <c r="E16" s="1"/>
      <c r="F16" s="1"/>
      <c r="G16" s="1"/>
      <c r="H16" s="1"/>
    </row>
    <row r="17" spans="1:8" ht="15.75" x14ac:dyDescent="0.25">
      <c r="A17" s="1"/>
      <c r="B17" s="1"/>
      <c r="C17" s="310"/>
      <c r="D17" s="1"/>
      <c r="E17" s="1"/>
      <c r="F17" s="1"/>
      <c r="G17" s="1"/>
      <c r="H17" s="1"/>
    </row>
    <row r="18" spans="1:8" ht="15.75" x14ac:dyDescent="0.25">
      <c r="A18" s="1" t="s">
        <v>17</v>
      </c>
      <c r="B18" s="1" t="s">
        <v>30</v>
      </c>
      <c r="C18" s="310"/>
      <c r="D18" s="140" t="s">
        <v>237</v>
      </c>
      <c r="E18" s="1"/>
      <c r="F18" s="1"/>
      <c r="G18" s="1"/>
      <c r="H18" s="1"/>
    </row>
    <row r="19" spans="1:8" ht="15.75" x14ac:dyDescent="0.25">
      <c r="A19" s="1" t="s">
        <v>19</v>
      </c>
      <c r="B19" s="1" t="s">
        <v>30</v>
      </c>
      <c r="C19" s="310"/>
      <c r="D19" s="1" t="s">
        <v>18</v>
      </c>
      <c r="E19" s="1"/>
      <c r="F19" s="1"/>
      <c r="G19" s="1"/>
      <c r="H19" s="1"/>
    </row>
    <row r="20" spans="1:8" ht="15.75" x14ac:dyDescent="0.25">
      <c r="A20" s="1" t="s">
        <v>23</v>
      </c>
      <c r="B20" s="1" t="s">
        <v>30</v>
      </c>
      <c r="C20" s="310"/>
      <c r="D20" s="140" t="s">
        <v>238</v>
      </c>
      <c r="E20" s="1"/>
      <c r="F20" s="1"/>
      <c r="G20" s="1"/>
      <c r="H20" s="1"/>
    </row>
    <row r="21" spans="1:8" ht="15.75" x14ac:dyDescent="0.25">
      <c r="A21" s="1"/>
      <c r="B21" s="1"/>
      <c r="C21" s="310"/>
      <c r="D21" s="1"/>
      <c r="E21" s="1"/>
      <c r="F21" s="1"/>
      <c r="G21" s="1"/>
      <c r="H21" s="1"/>
    </row>
    <row r="22" spans="1:8" ht="15.75" x14ac:dyDescent="0.25">
      <c r="A22" s="1" t="s">
        <v>24</v>
      </c>
      <c r="B22" s="1" t="s">
        <v>42</v>
      </c>
      <c r="C22" s="310"/>
      <c r="D22" s="1" t="s">
        <v>258</v>
      </c>
      <c r="E22" s="1" t="s">
        <v>259</v>
      </c>
      <c r="F22" s="1"/>
      <c r="G22" s="1"/>
      <c r="H22" s="1"/>
    </row>
    <row r="23" spans="1:8" ht="15.75" x14ac:dyDescent="0.25">
      <c r="A23" s="1" t="s">
        <v>25</v>
      </c>
      <c r="B23" s="1" t="s">
        <v>43</v>
      </c>
      <c r="C23" s="310"/>
      <c r="D23" s="1" t="s">
        <v>260</v>
      </c>
      <c r="E23" s="1" t="s">
        <v>259</v>
      </c>
      <c r="F23" s="1"/>
      <c r="G23" s="1"/>
      <c r="H23" s="1"/>
    </row>
    <row r="24" spans="1:8" ht="15.75" x14ac:dyDescent="0.25">
      <c r="A24" s="1" t="s">
        <v>27</v>
      </c>
      <c r="B24" s="1" t="s">
        <v>43</v>
      </c>
      <c r="C24" s="310"/>
      <c r="D24" s="129" t="s">
        <v>26</v>
      </c>
      <c r="E24" s="1"/>
      <c r="F24" s="1"/>
      <c r="G24" s="1"/>
      <c r="H24" s="1"/>
    </row>
    <row r="25" spans="1:8" ht="15.75" x14ac:dyDescent="0.25">
      <c r="A25" s="1"/>
      <c r="B25" s="1"/>
      <c r="C25" s="310"/>
      <c r="D25" s="1"/>
      <c r="E25" s="1"/>
      <c r="F25" s="1"/>
      <c r="G25" s="1"/>
      <c r="H25" s="1"/>
    </row>
    <row r="26" spans="1:8" ht="15.75" x14ac:dyDescent="0.25">
      <c r="A26" s="1" t="s">
        <v>32</v>
      </c>
      <c r="B26" s="1" t="s">
        <v>28</v>
      </c>
      <c r="C26" s="310"/>
      <c r="D26" s="326" t="s">
        <v>31</v>
      </c>
      <c r="E26" s="310" t="s">
        <v>284</v>
      </c>
      <c r="F26" s="1"/>
      <c r="G26" s="1"/>
      <c r="H26" s="1"/>
    </row>
    <row r="27" spans="1:8" ht="15.75" x14ac:dyDescent="0.25">
      <c r="A27" s="1" t="s">
        <v>33</v>
      </c>
      <c r="B27" s="1" t="s">
        <v>28</v>
      </c>
      <c r="C27" s="310"/>
      <c r="D27" s="326" t="s">
        <v>261</v>
      </c>
      <c r="E27" s="310" t="s">
        <v>314</v>
      </c>
      <c r="F27" s="1"/>
      <c r="G27" s="1"/>
      <c r="H27" s="1"/>
    </row>
    <row r="28" spans="1:8" ht="15.75" x14ac:dyDescent="0.25">
      <c r="A28" s="1" t="s">
        <v>34</v>
      </c>
      <c r="B28" s="1" t="s">
        <v>28</v>
      </c>
      <c r="C28" s="310"/>
      <c r="D28" s="307" t="s">
        <v>315</v>
      </c>
      <c r="E28" s="310" t="s">
        <v>285</v>
      </c>
      <c r="F28" s="1"/>
      <c r="G28" s="1"/>
      <c r="H28" s="1"/>
    </row>
    <row r="29" spans="1:8" ht="15.75" x14ac:dyDescent="0.25">
      <c r="A29" s="1"/>
      <c r="B29" s="1"/>
      <c r="C29" s="310"/>
      <c r="D29" s="1"/>
      <c r="E29" s="1"/>
      <c r="F29" s="1"/>
      <c r="G29" s="1"/>
      <c r="H29" s="1"/>
    </row>
    <row r="30" spans="1:8" ht="15.75" x14ac:dyDescent="0.25">
      <c r="A30" s="1" t="s">
        <v>36</v>
      </c>
      <c r="B30" s="1" t="s">
        <v>35</v>
      </c>
      <c r="C30" s="310"/>
      <c r="D30" s="341" t="s">
        <v>262</v>
      </c>
      <c r="E30" s="1" t="s">
        <v>234</v>
      </c>
      <c r="F30" s="1"/>
      <c r="G30" s="1"/>
      <c r="H30" s="1"/>
    </row>
    <row r="31" spans="1:8" ht="32.25" customHeight="1" x14ac:dyDescent="0.25">
      <c r="A31" s="1" t="s">
        <v>37</v>
      </c>
      <c r="B31" s="1" t="s">
        <v>35</v>
      </c>
      <c r="C31" s="310"/>
      <c r="D31" s="343" t="s">
        <v>317</v>
      </c>
      <c r="E31" s="1"/>
      <c r="F31" s="1"/>
      <c r="G31" s="1"/>
      <c r="H31" s="1"/>
    </row>
    <row r="32" spans="1:8" ht="15.75" x14ac:dyDescent="0.25">
      <c r="A32" s="1" t="s">
        <v>39</v>
      </c>
      <c r="B32" s="1" t="s">
        <v>35</v>
      </c>
      <c r="C32" s="310" t="s">
        <v>387</v>
      </c>
      <c r="D32" s="307" t="s">
        <v>316</v>
      </c>
      <c r="E32" s="1"/>
      <c r="F32" s="1"/>
      <c r="G32" s="1"/>
      <c r="H32" s="1"/>
    </row>
    <row r="33" spans="1:8" ht="15.75" x14ac:dyDescent="0.25">
      <c r="A33" s="1"/>
      <c r="B33" s="1"/>
      <c r="C33" s="310"/>
      <c r="D33" s="1"/>
      <c r="E33" s="1"/>
      <c r="F33" s="1"/>
      <c r="G33" s="1"/>
      <c r="H33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/>
  <dimension ref="A1:L97"/>
  <sheetViews>
    <sheetView topLeftCell="A71" workbookViewId="0">
      <selection activeCell="M85" sqref="M85"/>
    </sheetView>
  </sheetViews>
  <sheetFormatPr baseColWidth="10" defaultRowHeight="15" x14ac:dyDescent="0.25"/>
  <cols>
    <col min="1" max="1" width="15.5703125" customWidth="1"/>
    <col min="2" max="2" width="30.5703125" customWidth="1"/>
    <col min="3" max="5" width="13.5703125" customWidth="1"/>
  </cols>
  <sheetData>
    <row r="1" spans="1:12" s="198" customFormat="1" ht="27" customHeight="1" x14ac:dyDescent="0.4">
      <c r="A1" s="346"/>
      <c r="B1" s="543" t="s">
        <v>134</v>
      </c>
      <c r="C1" s="543"/>
      <c r="D1" s="543"/>
      <c r="E1" s="543"/>
      <c r="F1" s="543"/>
      <c r="G1" s="543"/>
      <c r="H1" s="253"/>
      <c r="I1" s="253"/>
      <c r="J1" s="253"/>
      <c r="K1" s="253"/>
      <c r="L1" s="253"/>
    </row>
    <row r="2" spans="1:12" s="249" customFormat="1" x14ac:dyDescent="0.25"/>
    <row r="3" spans="1:12" ht="15.75" x14ac:dyDescent="0.25">
      <c r="A3" s="252" t="s">
        <v>279</v>
      </c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113" customFormat="1" ht="15.75" x14ac:dyDescent="0.25">
      <c r="A4" s="252"/>
      <c r="B4" s="252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s="113" customFormat="1" ht="15.75" x14ac:dyDescent="0.25">
      <c r="A5" s="358" t="s">
        <v>403</v>
      </c>
      <c r="B5" s="358"/>
      <c r="C5" s="359"/>
      <c r="D5" s="356"/>
      <c r="E5" s="356"/>
      <c r="F5" s="251"/>
      <c r="G5" s="251"/>
      <c r="H5" s="251"/>
      <c r="I5" s="251"/>
      <c r="J5" s="251"/>
      <c r="K5" s="251"/>
      <c r="L5" s="251"/>
    </row>
    <row r="6" spans="1:12" ht="15.75" x14ac:dyDescent="0.25">
      <c r="A6" s="251"/>
      <c r="B6" s="251"/>
      <c r="C6" s="262"/>
      <c r="D6" s="251"/>
      <c r="E6" s="251"/>
      <c r="F6" s="251"/>
      <c r="G6" s="251"/>
      <c r="H6" s="251"/>
      <c r="I6" s="251"/>
      <c r="J6" s="251"/>
      <c r="K6" s="251"/>
      <c r="L6" s="251"/>
    </row>
    <row r="7" spans="1:12" x14ac:dyDescent="0.25">
      <c r="A7" s="442" t="s">
        <v>123</v>
      </c>
      <c r="B7" s="544" t="s">
        <v>122</v>
      </c>
      <c r="C7" s="546" t="s">
        <v>193</v>
      </c>
      <c r="D7" s="546" t="s">
        <v>31</v>
      </c>
      <c r="E7" s="546" t="s">
        <v>274</v>
      </c>
      <c r="F7" s="251"/>
      <c r="G7" s="251"/>
      <c r="H7" s="256"/>
    </row>
    <row r="8" spans="1:12" ht="15" customHeight="1" x14ac:dyDescent="0.25">
      <c r="A8" s="444"/>
      <c r="B8" s="545"/>
      <c r="C8" s="547"/>
      <c r="D8" s="547"/>
      <c r="E8" s="547"/>
      <c r="F8" s="251"/>
      <c r="G8" s="251"/>
      <c r="H8" s="256"/>
    </row>
    <row r="9" spans="1:12" ht="15" customHeight="1" x14ac:dyDescent="0.25">
      <c r="A9" s="438" t="s">
        <v>124</v>
      </c>
      <c r="B9" s="255" t="s">
        <v>52</v>
      </c>
      <c r="C9" s="287">
        <v>4368</v>
      </c>
      <c r="D9" s="275">
        <v>404</v>
      </c>
      <c r="E9" s="259">
        <f>D9/C9*100</f>
        <v>9.24908424908425</v>
      </c>
      <c r="F9" s="251"/>
      <c r="G9" s="251"/>
      <c r="H9" s="256"/>
    </row>
    <row r="10" spans="1:12" x14ac:dyDescent="0.25">
      <c r="A10" s="438"/>
      <c r="B10" s="255" t="s">
        <v>53</v>
      </c>
      <c r="C10" s="286">
        <v>12395</v>
      </c>
      <c r="D10" s="273">
        <v>1340</v>
      </c>
      <c r="E10" s="257">
        <f t="shared" ref="E10:E73" si="0">D10/C10*100</f>
        <v>10.810810810810811</v>
      </c>
      <c r="F10" s="251"/>
      <c r="G10" s="251"/>
      <c r="H10" s="256"/>
    </row>
    <row r="11" spans="1:12" x14ac:dyDescent="0.25">
      <c r="A11" s="438"/>
      <c r="B11" s="255" t="s">
        <v>54</v>
      </c>
      <c r="C11" s="286">
        <v>10782</v>
      </c>
      <c r="D11" s="273">
        <v>1116</v>
      </c>
      <c r="E11" s="257">
        <f t="shared" si="0"/>
        <v>10.350584307178631</v>
      </c>
      <c r="F11" s="251"/>
      <c r="G11" s="251"/>
      <c r="H11" s="256"/>
    </row>
    <row r="12" spans="1:12" x14ac:dyDescent="0.25">
      <c r="A12" s="438"/>
      <c r="B12" s="255" t="s">
        <v>55</v>
      </c>
      <c r="C12" s="286">
        <v>7489</v>
      </c>
      <c r="D12" s="273">
        <v>573</v>
      </c>
      <c r="E12" s="257">
        <f t="shared" si="0"/>
        <v>7.6512217919615431</v>
      </c>
      <c r="F12" s="251"/>
      <c r="G12" s="251"/>
      <c r="H12" s="256"/>
    </row>
    <row r="13" spans="1:12" x14ac:dyDescent="0.25">
      <c r="A13" s="438"/>
      <c r="B13" s="255" t="s">
        <v>56</v>
      </c>
      <c r="C13" s="286">
        <v>7911</v>
      </c>
      <c r="D13" s="273">
        <v>255</v>
      </c>
      <c r="E13" s="257">
        <f t="shared" si="0"/>
        <v>3.2233598786499811</v>
      </c>
      <c r="F13" s="251"/>
      <c r="G13" s="251"/>
      <c r="H13" s="256"/>
    </row>
    <row r="14" spans="1:12" x14ac:dyDescent="0.25">
      <c r="A14" s="438"/>
      <c r="B14" s="255" t="s">
        <v>57</v>
      </c>
      <c r="C14" s="286">
        <v>4565</v>
      </c>
      <c r="D14" s="273">
        <v>290</v>
      </c>
      <c r="E14" s="257">
        <f t="shared" si="0"/>
        <v>6.3526834611171967</v>
      </c>
      <c r="F14" s="251"/>
      <c r="G14" s="251"/>
      <c r="H14" s="256"/>
    </row>
    <row r="15" spans="1:12" x14ac:dyDescent="0.25">
      <c r="A15" s="438" t="s">
        <v>125</v>
      </c>
      <c r="B15" s="255" t="s">
        <v>58</v>
      </c>
      <c r="C15" s="286">
        <v>2651</v>
      </c>
      <c r="D15" s="273">
        <v>164</v>
      </c>
      <c r="E15" s="257">
        <f t="shared" si="0"/>
        <v>6.1863447755563943</v>
      </c>
      <c r="F15" s="251"/>
      <c r="G15" s="251"/>
      <c r="H15" s="256"/>
    </row>
    <row r="16" spans="1:12" x14ac:dyDescent="0.25">
      <c r="A16" s="438"/>
      <c r="B16" s="255" t="s">
        <v>59</v>
      </c>
      <c r="C16" s="286">
        <v>2667</v>
      </c>
      <c r="D16" s="273">
        <v>137</v>
      </c>
      <c r="E16" s="257">
        <f t="shared" si="0"/>
        <v>5.1368578927634045</v>
      </c>
      <c r="F16" s="251"/>
      <c r="G16" s="251"/>
      <c r="H16" s="256"/>
    </row>
    <row r="17" spans="1:8" x14ac:dyDescent="0.25">
      <c r="A17" s="438"/>
      <c r="B17" s="255" t="s">
        <v>60</v>
      </c>
      <c r="C17" s="286">
        <v>3623</v>
      </c>
      <c r="D17" s="273">
        <v>292</v>
      </c>
      <c r="E17" s="257">
        <f t="shared" si="0"/>
        <v>8.0596191001932098</v>
      </c>
      <c r="F17" s="251"/>
      <c r="G17" s="251"/>
      <c r="H17" s="256"/>
    </row>
    <row r="18" spans="1:8" x14ac:dyDescent="0.25">
      <c r="A18" s="438"/>
      <c r="B18" s="255" t="s">
        <v>61</v>
      </c>
      <c r="C18" s="286">
        <v>3004</v>
      </c>
      <c r="D18" s="273">
        <v>84</v>
      </c>
      <c r="E18" s="257">
        <f t="shared" si="0"/>
        <v>2.7962716378162451</v>
      </c>
      <c r="F18" s="251"/>
      <c r="G18" s="251"/>
      <c r="H18" s="256"/>
    </row>
    <row r="19" spans="1:8" x14ac:dyDescent="0.25">
      <c r="A19" s="438"/>
      <c r="B19" s="255" t="s">
        <v>62</v>
      </c>
      <c r="C19" s="286">
        <v>4026</v>
      </c>
      <c r="D19" s="273">
        <v>363</v>
      </c>
      <c r="E19" s="257">
        <f t="shared" si="0"/>
        <v>9.0163934426229506</v>
      </c>
      <c r="F19" s="251"/>
      <c r="G19" s="251"/>
      <c r="H19" s="256"/>
    </row>
    <row r="20" spans="1:8" x14ac:dyDescent="0.25">
      <c r="A20" s="438"/>
      <c r="B20" s="255" t="s">
        <v>63</v>
      </c>
      <c r="C20" s="286">
        <v>2412</v>
      </c>
      <c r="D20" s="273">
        <v>76</v>
      </c>
      <c r="E20" s="257">
        <f t="shared" si="0"/>
        <v>3.150912106135987</v>
      </c>
      <c r="F20" s="251"/>
      <c r="G20" s="251"/>
      <c r="H20" s="256"/>
    </row>
    <row r="21" spans="1:8" x14ac:dyDescent="0.25">
      <c r="A21" s="438"/>
      <c r="B21" s="255" t="s">
        <v>64</v>
      </c>
      <c r="C21" s="285">
        <v>31</v>
      </c>
      <c r="D21" s="273">
        <v>2</v>
      </c>
      <c r="E21" s="257">
        <f t="shared" si="0"/>
        <v>6.4516129032258061</v>
      </c>
      <c r="F21" s="251"/>
      <c r="G21" s="251"/>
      <c r="H21" s="256"/>
    </row>
    <row r="22" spans="1:8" x14ac:dyDescent="0.25">
      <c r="A22" s="439" t="s">
        <v>126</v>
      </c>
      <c r="B22" s="255" t="s">
        <v>65</v>
      </c>
      <c r="C22" s="286">
        <v>6094</v>
      </c>
      <c r="D22" s="273">
        <v>314</v>
      </c>
      <c r="E22" s="257">
        <f t="shared" si="0"/>
        <v>5.152609123728257</v>
      </c>
      <c r="F22" s="251"/>
      <c r="G22" s="251"/>
      <c r="H22" s="256"/>
    </row>
    <row r="23" spans="1:8" ht="15" customHeight="1" x14ac:dyDescent="0.25">
      <c r="A23" s="439"/>
      <c r="B23" s="255" t="s">
        <v>66</v>
      </c>
      <c r="C23" s="286">
        <v>3951</v>
      </c>
      <c r="D23" s="273">
        <v>254</v>
      </c>
      <c r="E23" s="257">
        <f t="shared" si="0"/>
        <v>6.428752214629208</v>
      </c>
      <c r="F23" s="251"/>
      <c r="G23" s="251"/>
      <c r="H23" s="256"/>
    </row>
    <row r="24" spans="1:8" x14ac:dyDescent="0.25">
      <c r="A24" s="439"/>
      <c r="B24" s="255" t="s">
        <v>67</v>
      </c>
      <c r="C24" s="286">
        <v>2690</v>
      </c>
      <c r="D24" s="273">
        <v>58</v>
      </c>
      <c r="E24" s="257">
        <f t="shared" si="0"/>
        <v>2.1561338289962824</v>
      </c>
      <c r="F24" s="251"/>
      <c r="G24" s="251"/>
      <c r="H24" s="256"/>
    </row>
    <row r="25" spans="1:8" x14ac:dyDescent="0.25">
      <c r="A25" s="439"/>
      <c r="B25" s="255" t="s">
        <v>68</v>
      </c>
      <c r="C25" s="286">
        <v>4156</v>
      </c>
      <c r="D25" s="273">
        <v>235</v>
      </c>
      <c r="E25" s="257">
        <f t="shared" si="0"/>
        <v>5.6544754571703564</v>
      </c>
      <c r="F25" s="251"/>
      <c r="G25" s="251"/>
      <c r="H25" s="256"/>
    </row>
    <row r="26" spans="1:8" x14ac:dyDescent="0.25">
      <c r="A26" s="439"/>
      <c r="B26" s="255" t="s">
        <v>69</v>
      </c>
      <c r="C26" s="286">
        <v>1820</v>
      </c>
      <c r="D26" s="273">
        <v>41</v>
      </c>
      <c r="E26" s="257">
        <f t="shared" si="0"/>
        <v>2.2527472527472527</v>
      </c>
      <c r="F26" s="251"/>
      <c r="G26" s="251"/>
      <c r="H26" s="256"/>
    </row>
    <row r="27" spans="1:8" x14ac:dyDescent="0.25">
      <c r="A27" s="439"/>
      <c r="B27" s="255" t="s">
        <v>70</v>
      </c>
      <c r="C27" s="286">
        <v>2300</v>
      </c>
      <c r="D27" s="273">
        <v>64</v>
      </c>
      <c r="E27" s="257">
        <f t="shared" si="0"/>
        <v>2.7826086956521738</v>
      </c>
      <c r="F27" s="251"/>
      <c r="G27" s="251"/>
      <c r="H27" s="256"/>
    </row>
    <row r="28" spans="1:8" x14ac:dyDescent="0.25">
      <c r="A28" s="439"/>
      <c r="B28" s="255" t="s">
        <v>71</v>
      </c>
      <c r="C28" s="286">
        <v>1212</v>
      </c>
      <c r="D28" s="273">
        <v>18</v>
      </c>
      <c r="E28" s="257">
        <f t="shared" si="0"/>
        <v>1.4851485148514851</v>
      </c>
      <c r="F28" s="251"/>
      <c r="G28" s="251"/>
      <c r="H28" s="256"/>
    </row>
    <row r="29" spans="1:8" x14ac:dyDescent="0.25">
      <c r="A29" s="438" t="s">
        <v>127</v>
      </c>
      <c r="B29" s="255" t="s">
        <v>72</v>
      </c>
      <c r="C29" s="286">
        <v>6399</v>
      </c>
      <c r="D29" s="273">
        <v>420</v>
      </c>
      <c r="E29" s="257">
        <f t="shared" si="0"/>
        <v>6.5635255508673236</v>
      </c>
      <c r="F29" s="251"/>
      <c r="G29" s="251"/>
      <c r="H29" s="256"/>
    </row>
    <row r="30" spans="1:8" x14ac:dyDescent="0.25">
      <c r="A30" s="438"/>
      <c r="B30" s="255" t="s">
        <v>73</v>
      </c>
      <c r="C30" s="286">
        <v>2221</v>
      </c>
      <c r="D30" s="273">
        <v>83</v>
      </c>
      <c r="E30" s="257">
        <f t="shared" si="0"/>
        <v>3.7370553804592523</v>
      </c>
      <c r="F30" s="251"/>
      <c r="G30" s="251"/>
      <c r="H30" s="256"/>
    </row>
    <row r="31" spans="1:8" x14ac:dyDescent="0.25">
      <c r="A31" s="438"/>
      <c r="B31" s="255" t="s">
        <v>74</v>
      </c>
      <c r="C31" s="286">
        <v>2508</v>
      </c>
      <c r="D31" s="273">
        <v>158</v>
      </c>
      <c r="E31" s="257">
        <f t="shared" si="0"/>
        <v>6.2998405103668258</v>
      </c>
      <c r="F31" s="251"/>
      <c r="G31" s="251"/>
      <c r="H31" s="256"/>
    </row>
    <row r="32" spans="1:8" x14ac:dyDescent="0.25">
      <c r="A32" s="438"/>
      <c r="B32" s="255" t="s">
        <v>75</v>
      </c>
      <c r="C32" s="286">
        <v>1756</v>
      </c>
      <c r="D32" s="273">
        <v>58</v>
      </c>
      <c r="E32" s="257">
        <f t="shared" si="0"/>
        <v>3.3029612756264237</v>
      </c>
      <c r="F32" s="251"/>
      <c r="G32" s="251"/>
      <c r="H32" s="256"/>
    </row>
    <row r="33" spans="1:8" x14ac:dyDescent="0.25">
      <c r="A33" s="438"/>
      <c r="B33" s="255" t="s">
        <v>76</v>
      </c>
      <c r="C33" s="285">
        <v>633</v>
      </c>
      <c r="D33" s="273">
        <v>13</v>
      </c>
      <c r="E33" s="257">
        <f t="shared" si="0"/>
        <v>2.0537124802527646</v>
      </c>
      <c r="F33" s="251"/>
      <c r="G33" s="251"/>
      <c r="H33" s="256"/>
    </row>
    <row r="34" spans="1:8" x14ac:dyDescent="0.25">
      <c r="A34" s="438"/>
      <c r="B34" s="255" t="s">
        <v>77</v>
      </c>
      <c r="C34" s="285">
        <v>125</v>
      </c>
      <c r="D34" s="273">
        <v>8</v>
      </c>
      <c r="E34" s="257">
        <f t="shared" si="0"/>
        <v>6.4</v>
      </c>
      <c r="F34" s="251"/>
      <c r="G34" s="251"/>
      <c r="H34" s="256"/>
    </row>
    <row r="35" spans="1:8" x14ac:dyDescent="0.25">
      <c r="A35" s="438"/>
      <c r="B35" s="255" t="s">
        <v>78</v>
      </c>
      <c r="C35" s="286">
        <v>2561</v>
      </c>
      <c r="D35" s="273">
        <v>85</v>
      </c>
      <c r="E35" s="257">
        <f t="shared" si="0"/>
        <v>3.3190160093713397</v>
      </c>
      <c r="F35" s="251"/>
      <c r="G35" s="251"/>
      <c r="H35" s="256"/>
    </row>
    <row r="36" spans="1:8" x14ac:dyDescent="0.25">
      <c r="A36" s="438"/>
      <c r="B36" s="255" t="s">
        <v>79</v>
      </c>
      <c r="C36" s="286">
        <v>3450</v>
      </c>
      <c r="D36" s="273">
        <v>274</v>
      </c>
      <c r="E36" s="257">
        <f t="shared" si="0"/>
        <v>7.9420289855072461</v>
      </c>
      <c r="F36" s="251"/>
      <c r="G36" s="251"/>
      <c r="H36" s="256"/>
    </row>
    <row r="37" spans="1:8" x14ac:dyDescent="0.25">
      <c r="A37" s="438"/>
      <c r="B37" s="255" t="s">
        <v>80</v>
      </c>
      <c r="C37" s="285">
        <v>355</v>
      </c>
      <c r="D37" s="273">
        <v>12</v>
      </c>
      <c r="E37" s="257">
        <f t="shared" si="0"/>
        <v>3.3802816901408446</v>
      </c>
      <c r="F37" s="251"/>
      <c r="G37" s="251"/>
      <c r="H37" s="256"/>
    </row>
    <row r="38" spans="1:8" x14ac:dyDescent="0.25">
      <c r="A38" s="438" t="s">
        <v>128</v>
      </c>
      <c r="B38" s="255" t="s">
        <v>81</v>
      </c>
      <c r="C38" s="286">
        <v>3987</v>
      </c>
      <c r="D38" s="273">
        <v>120</v>
      </c>
      <c r="E38" s="257">
        <f t="shared" si="0"/>
        <v>3.0097817908201656</v>
      </c>
      <c r="F38" s="251"/>
      <c r="G38" s="251"/>
      <c r="H38" s="256"/>
    </row>
    <row r="39" spans="1:8" x14ac:dyDescent="0.25">
      <c r="A39" s="438"/>
      <c r="B39" s="255" t="s">
        <v>82</v>
      </c>
      <c r="C39" s="286">
        <v>1112</v>
      </c>
      <c r="D39" s="273">
        <v>27</v>
      </c>
      <c r="E39" s="257">
        <f t="shared" si="0"/>
        <v>2.4280575539568345</v>
      </c>
      <c r="F39" s="251"/>
      <c r="G39" s="251"/>
      <c r="H39" s="256"/>
    </row>
    <row r="40" spans="1:8" x14ac:dyDescent="0.25">
      <c r="A40" s="438"/>
      <c r="B40" s="255" t="s">
        <v>83</v>
      </c>
      <c r="C40" s="286">
        <v>2438</v>
      </c>
      <c r="D40" s="273">
        <v>80</v>
      </c>
      <c r="E40" s="257">
        <f t="shared" si="0"/>
        <v>3.2813781788351108</v>
      </c>
      <c r="F40" s="251"/>
      <c r="G40" s="251"/>
      <c r="H40" s="256"/>
    </row>
    <row r="41" spans="1:8" x14ac:dyDescent="0.25">
      <c r="A41" s="438"/>
      <c r="B41" s="255" t="s">
        <v>84</v>
      </c>
      <c r="C41" s="286">
        <v>2464</v>
      </c>
      <c r="D41" s="273">
        <v>119</v>
      </c>
      <c r="E41" s="257">
        <f t="shared" si="0"/>
        <v>4.8295454545454541</v>
      </c>
      <c r="F41" s="251"/>
      <c r="G41" s="251"/>
      <c r="H41" s="256"/>
    </row>
    <row r="42" spans="1:8" x14ac:dyDescent="0.25">
      <c r="A42" s="438"/>
      <c r="B42" s="255" t="s">
        <v>85</v>
      </c>
      <c r="C42" s="286">
        <v>1345</v>
      </c>
      <c r="D42" s="273">
        <v>31</v>
      </c>
      <c r="E42" s="257">
        <f t="shared" si="0"/>
        <v>2.3048327137546467</v>
      </c>
      <c r="F42" s="251"/>
      <c r="G42" s="251"/>
      <c r="H42" s="256"/>
    </row>
    <row r="43" spans="1:8" x14ac:dyDescent="0.25">
      <c r="A43" s="438"/>
      <c r="B43" s="255" t="s">
        <v>86</v>
      </c>
      <c r="C43" s="286">
        <v>1249</v>
      </c>
      <c r="D43" s="273">
        <v>26</v>
      </c>
      <c r="E43" s="257">
        <f t="shared" si="0"/>
        <v>2.0816653322658127</v>
      </c>
      <c r="F43" s="251"/>
      <c r="G43" s="251"/>
      <c r="H43" s="256"/>
    </row>
    <row r="44" spans="1:8" x14ac:dyDescent="0.25">
      <c r="A44" s="438"/>
      <c r="B44" s="255" t="s">
        <v>87</v>
      </c>
      <c r="C44" s="285">
        <v>314</v>
      </c>
      <c r="D44" s="273">
        <v>5</v>
      </c>
      <c r="E44" s="257">
        <f t="shared" si="0"/>
        <v>1.5923566878980893</v>
      </c>
      <c r="F44" s="251"/>
      <c r="G44" s="251"/>
      <c r="H44" s="256"/>
    </row>
    <row r="45" spans="1:8" x14ac:dyDescent="0.25">
      <c r="A45" s="438" t="s">
        <v>129</v>
      </c>
      <c r="B45" s="255" t="s">
        <v>88</v>
      </c>
      <c r="C45" s="286">
        <v>3453</v>
      </c>
      <c r="D45" s="273">
        <v>399</v>
      </c>
      <c r="E45" s="257">
        <f t="shared" si="0"/>
        <v>11.55516941789748</v>
      </c>
      <c r="F45" s="251"/>
      <c r="G45" s="251"/>
      <c r="H45" s="256"/>
    </row>
    <row r="46" spans="1:8" x14ac:dyDescent="0.25">
      <c r="A46" s="438"/>
      <c r="B46" s="255" t="s">
        <v>89</v>
      </c>
      <c r="C46" s="286">
        <v>5699</v>
      </c>
      <c r="D46" s="273">
        <v>566</v>
      </c>
      <c r="E46" s="257">
        <f t="shared" si="0"/>
        <v>9.9315669415686969</v>
      </c>
      <c r="F46" s="251"/>
      <c r="G46" s="251"/>
      <c r="H46" s="256"/>
    </row>
    <row r="47" spans="1:8" x14ac:dyDescent="0.25">
      <c r="A47" s="438"/>
      <c r="B47" s="255" t="s">
        <v>90</v>
      </c>
      <c r="C47" s="286">
        <v>3057</v>
      </c>
      <c r="D47" s="273">
        <v>274</v>
      </c>
      <c r="E47" s="257">
        <f t="shared" si="0"/>
        <v>8.963035655871769</v>
      </c>
      <c r="F47" s="251"/>
      <c r="G47" s="251"/>
      <c r="H47" s="256"/>
    </row>
    <row r="48" spans="1:8" x14ac:dyDescent="0.25">
      <c r="A48" s="438"/>
      <c r="B48" s="255" t="s">
        <v>91</v>
      </c>
      <c r="C48" s="286">
        <v>1831</v>
      </c>
      <c r="D48" s="273">
        <v>114</v>
      </c>
      <c r="E48" s="257">
        <f t="shared" si="0"/>
        <v>6.22610595303113</v>
      </c>
      <c r="F48" s="251"/>
      <c r="G48" s="251"/>
      <c r="H48" s="256"/>
    </row>
    <row r="49" spans="1:8" x14ac:dyDescent="0.25">
      <c r="A49" s="438"/>
      <c r="B49" s="255" t="s">
        <v>92</v>
      </c>
      <c r="C49" s="286">
        <v>6877</v>
      </c>
      <c r="D49" s="273">
        <v>689</v>
      </c>
      <c r="E49" s="257">
        <f t="shared" si="0"/>
        <v>10.01890359168242</v>
      </c>
      <c r="F49" s="251"/>
      <c r="G49" s="251"/>
      <c r="H49" s="256"/>
    </row>
    <row r="50" spans="1:8" x14ac:dyDescent="0.25">
      <c r="A50" s="438"/>
      <c r="B50" s="255" t="s">
        <v>93</v>
      </c>
      <c r="C50" s="286">
        <v>7043</v>
      </c>
      <c r="D50" s="273">
        <v>621</v>
      </c>
      <c r="E50" s="257">
        <f t="shared" si="0"/>
        <v>8.8172653698707943</v>
      </c>
      <c r="F50" s="251"/>
      <c r="G50" s="251"/>
      <c r="H50" s="256"/>
    </row>
    <row r="51" spans="1:8" x14ac:dyDescent="0.25">
      <c r="A51" s="438"/>
      <c r="B51" s="255" t="s">
        <v>94</v>
      </c>
      <c r="C51" s="286">
        <v>2362</v>
      </c>
      <c r="D51" s="273">
        <v>55</v>
      </c>
      <c r="E51" s="257">
        <f t="shared" si="0"/>
        <v>2.3285351397121086</v>
      </c>
      <c r="F51" s="251"/>
      <c r="G51" s="251"/>
      <c r="H51" s="256"/>
    </row>
    <row r="52" spans="1:8" x14ac:dyDescent="0.25">
      <c r="A52" s="438"/>
      <c r="B52" s="255" t="s">
        <v>95</v>
      </c>
      <c r="C52" s="286">
        <v>5680</v>
      </c>
      <c r="D52" s="273">
        <v>455</v>
      </c>
      <c r="E52" s="257">
        <f t="shared" si="0"/>
        <v>8.01056338028169</v>
      </c>
      <c r="F52" s="251"/>
      <c r="G52" s="251"/>
      <c r="H52" s="256"/>
    </row>
    <row r="53" spans="1:8" x14ac:dyDescent="0.25">
      <c r="A53" s="438"/>
      <c r="B53" s="255" t="s">
        <v>96</v>
      </c>
      <c r="C53" s="286">
        <v>1827</v>
      </c>
      <c r="D53" s="273">
        <v>149</v>
      </c>
      <c r="E53" s="257">
        <f t="shared" si="0"/>
        <v>8.1554460864805698</v>
      </c>
      <c r="F53" s="251"/>
      <c r="G53" s="251"/>
      <c r="H53" s="256"/>
    </row>
    <row r="54" spans="1:8" x14ac:dyDescent="0.25">
      <c r="A54" s="438"/>
      <c r="B54" s="255" t="s">
        <v>97</v>
      </c>
      <c r="C54" s="286">
        <v>2824</v>
      </c>
      <c r="D54" s="273">
        <v>66</v>
      </c>
      <c r="E54" s="257">
        <f t="shared" si="0"/>
        <v>2.3371104815864023</v>
      </c>
      <c r="F54" s="251"/>
      <c r="G54" s="251"/>
      <c r="H54" s="256"/>
    </row>
    <row r="55" spans="1:8" x14ac:dyDescent="0.25">
      <c r="A55" s="438" t="s">
        <v>130</v>
      </c>
      <c r="B55" s="255" t="s">
        <v>98</v>
      </c>
      <c r="C55" s="286">
        <v>10725</v>
      </c>
      <c r="D55" s="273">
        <v>1252</v>
      </c>
      <c r="E55" s="257">
        <f t="shared" si="0"/>
        <v>11.673659673659674</v>
      </c>
      <c r="F55" s="251"/>
      <c r="G55" s="251"/>
      <c r="H55" s="256"/>
    </row>
    <row r="56" spans="1:8" x14ac:dyDescent="0.25">
      <c r="A56" s="438"/>
      <c r="B56" s="255" t="s">
        <v>99</v>
      </c>
      <c r="C56" s="286">
        <v>6795</v>
      </c>
      <c r="D56" s="273">
        <v>811</v>
      </c>
      <c r="E56" s="257">
        <f t="shared" si="0"/>
        <v>11.935246504782929</v>
      </c>
      <c r="F56" s="251"/>
      <c r="G56" s="251"/>
      <c r="H56" s="256"/>
    </row>
    <row r="57" spans="1:8" x14ac:dyDescent="0.25">
      <c r="A57" s="438"/>
      <c r="B57" s="255" t="s">
        <v>100</v>
      </c>
      <c r="C57" s="286">
        <v>4083</v>
      </c>
      <c r="D57" s="273">
        <v>370</v>
      </c>
      <c r="E57" s="257">
        <f t="shared" si="0"/>
        <v>9.0619642419789379</v>
      </c>
      <c r="F57" s="251"/>
      <c r="G57" s="251"/>
      <c r="H57" s="256"/>
    </row>
    <row r="58" spans="1:8" x14ac:dyDescent="0.25">
      <c r="A58" s="438"/>
      <c r="B58" s="255" t="s">
        <v>101</v>
      </c>
      <c r="C58" s="286">
        <v>3443</v>
      </c>
      <c r="D58" s="273">
        <v>188</v>
      </c>
      <c r="E58" s="257">
        <f t="shared" si="0"/>
        <v>5.4603543421434795</v>
      </c>
      <c r="F58" s="251"/>
      <c r="G58" s="251"/>
      <c r="H58" s="256"/>
    </row>
    <row r="59" spans="1:8" x14ac:dyDescent="0.25">
      <c r="A59" s="438"/>
      <c r="B59" s="255" t="s">
        <v>102</v>
      </c>
      <c r="C59" s="286">
        <v>4603</v>
      </c>
      <c r="D59" s="273">
        <v>279</v>
      </c>
      <c r="E59" s="257">
        <f t="shared" si="0"/>
        <v>6.0612643927873124</v>
      </c>
      <c r="F59" s="251"/>
      <c r="G59" s="251"/>
      <c r="H59" s="256"/>
    </row>
    <row r="60" spans="1:8" x14ac:dyDescent="0.25">
      <c r="A60" s="438" t="s">
        <v>131</v>
      </c>
      <c r="B60" s="255" t="s">
        <v>103</v>
      </c>
      <c r="C60" s="286">
        <v>8686</v>
      </c>
      <c r="D60" s="273">
        <v>843</v>
      </c>
      <c r="E60" s="257">
        <f t="shared" si="0"/>
        <v>9.705272852866683</v>
      </c>
      <c r="F60" s="251"/>
      <c r="G60" s="251"/>
      <c r="H60" s="256"/>
    </row>
    <row r="61" spans="1:8" x14ac:dyDescent="0.25">
      <c r="A61" s="438"/>
      <c r="B61" s="255" t="s">
        <v>104</v>
      </c>
      <c r="C61" s="286">
        <v>5050</v>
      </c>
      <c r="D61" s="273">
        <v>434</v>
      </c>
      <c r="E61" s="257">
        <f t="shared" si="0"/>
        <v>8.5940594059405928</v>
      </c>
      <c r="F61" s="251"/>
      <c r="G61" s="251"/>
      <c r="H61" s="256"/>
    </row>
    <row r="62" spans="1:8" x14ac:dyDescent="0.25">
      <c r="A62" s="438"/>
      <c r="B62" s="255" t="s">
        <v>105</v>
      </c>
      <c r="C62" s="285">
        <v>853</v>
      </c>
      <c r="D62" s="273">
        <v>22</v>
      </c>
      <c r="E62" s="257">
        <f t="shared" si="0"/>
        <v>2.5791324736225087</v>
      </c>
      <c r="F62" s="251"/>
      <c r="G62" s="251"/>
      <c r="H62" s="256"/>
    </row>
    <row r="63" spans="1:8" x14ac:dyDescent="0.25">
      <c r="A63" s="439" t="s">
        <v>133</v>
      </c>
      <c r="B63" s="255" t="s">
        <v>106</v>
      </c>
      <c r="C63" s="286">
        <v>3021</v>
      </c>
      <c r="D63" s="273">
        <v>244</v>
      </c>
      <c r="E63" s="257">
        <f t="shared" si="0"/>
        <v>8.0767957629923863</v>
      </c>
      <c r="F63" s="251"/>
      <c r="G63" s="251"/>
      <c r="H63" s="256"/>
    </row>
    <row r="64" spans="1:8" ht="15" customHeight="1" x14ac:dyDescent="0.25">
      <c r="A64" s="439"/>
      <c r="B64" s="255" t="s">
        <v>107</v>
      </c>
      <c r="C64" s="286">
        <v>2585</v>
      </c>
      <c r="D64" s="273">
        <v>246</v>
      </c>
      <c r="E64" s="257">
        <f t="shared" si="0"/>
        <v>9.516441005802708</v>
      </c>
      <c r="F64" s="251"/>
      <c r="G64" s="251"/>
      <c r="H64" s="256"/>
    </row>
    <row r="65" spans="1:8" x14ac:dyDescent="0.25">
      <c r="A65" s="439"/>
      <c r="B65" s="255" t="s">
        <v>108</v>
      </c>
      <c r="C65" s="286">
        <v>1244</v>
      </c>
      <c r="D65" s="273">
        <v>105</v>
      </c>
      <c r="E65" s="257">
        <f t="shared" si="0"/>
        <v>8.440514469453376</v>
      </c>
      <c r="F65" s="251"/>
      <c r="G65" s="251"/>
      <c r="H65" s="256"/>
    </row>
    <row r="66" spans="1:8" x14ac:dyDescent="0.25">
      <c r="A66" s="439"/>
      <c r="B66" s="255" t="s">
        <v>109</v>
      </c>
      <c r="C66" s="286">
        <v>2200</v>
      </c>
      <c r="D66" s="273">
        <v>188</v>
      </c>
      <c r="E66" s="257">
        <f t="shared" si="0"/>
        <v>8.545454545454545</v>
      </c>
      <c r="F66" s="251"/>
      <c r="G66" s="251"/>
      <c r="H66" s="256"/>
    </row>
    <row r="67" spans="1:8" x14ac:dyDescent="0.25">
      <c r="A67" s="439"/>
      <c r="B67" s="255" t="s">
        <v>110</v>
      </c>
      <c r="C67" s="286">
        <v>1150</v>
      </c>
      <c r="D67" s="273">
        <v>109</v>
      </c>
      <c r="E67" s="257">
        <f t="shared" si="0"/>
        <v>9.4782608695652186</v>
      </c>
      <c r="F67" s="251"/>
      <c r="G67" s="251"/>
      <c r="H67" s="256"/>
    </row>
    <row r="68" spans="1:8" x14ac:dyDescent="0.25">
      <c r="A68" s="439"/>
      <c r="B68" s="255" t="s">
        <v>111</v>
      </c>
      <c r="C68" s="286">
        <v>1545</v>
      </c>
      <c r="D68" s="273">
        <v>122</v>
      </c>
      <c r="E68" s="257">
        <f t="shared" si="0"/>
        <v>7.8964401294498385</v>
      </c>
      <c r="F68" s="251"/>
      <c r="G68" s="251"/>
      <c r="H68" s="256"/>
    </row>
    <row r="69" spans="1:8" x14ac:dyDescent="0.25">
      <c r="A69" s="439"/>
      <c r="B69" s="255" t="s">
        <v>112</v>
      </c>
      <c r="C69" s="286">
        <v>1442</v>
      </c>
      <c r="D69" s="273">
        <v>48</v>
      </c>
      <c r="E69" s="257">
        <f t="shared" si="0"/>
        <v>3.3287101248266295</v>
      </c>
      <c r="F69" s="251"/>
      <c r="G69" s="251"/>
      <c r="H69" s="256"/>
    </row>
    <row r="70" spans="1:8" x14ac:dyDescent="0.25">
      <c r="A70" s="439"/>
      <c r="B70" s="255" t="s">
        <v>113</v>
      </c>
      <c r="C70" s="286">
        <v>1800</v>
      </c>
      <c r="D70" s="273">
        <v>34</v>
      </c>
      <c r="E70" s="257">
        <f t="shared" si="0"/>
        <v>1.8888888888888888</v>
      </c>
      <c r="F70" s="251"/>
      <c r="G70" s="251"/>
      <c r="H70" s="256"/>
    </row>
    <row r="71" spans="1:8" x14ac:dyDescent="0.25">
      <c r="A71" s="439"/>
      <c r="B71" s="255" t="s">
        <v>114</v>
      </c>
      <c r="C71" s="286">
        <v>1340</v>
      </c>
      <c r="D71" s="273">
        <v>34</v>
      </c>
      <c r="E71" s="257">
        <f t="shared" si="0"/>
        <v>2.5373134328358207</v>
      </c>
      <c r="F71" s="251"/>
      <c r="G71" s="251"/>
      <c r="H71" s="256"/>
    </row>
    <row r="72" spans="1:8" x14ac:dyDescent="0.25">
      <c r="A72" s="438" t="s">
        <v>132</v>
      </c>
      <c r="B72" s="255" t="s">
        <v>115</v>
      </c>
      <c r="C72" s="286">
        <v>4596</v>
      </c>
      <c r="D72" s="273">
        <v>162</v>
      </c>
      <c r="E72" s="257">
        <f t="shared" si="0"/>
        <v>3.524804177545692</v>
      </c>
      <c r="F72" s="251"/>
      <c r="G72" s="251"/>
      <c r="H72" s="256"/>
    </row>
    <row r="73" spans="1:8" x14ac:dyDescent="0.25">
      <c r="A73" s="438"/>
      <c r="B73" s="255" t="s">
        <v>116</v>
      </c>
      <c r="C73" s="286">
        <v>1792</v>
      </c>
      <c r="D73" s="273">
        <v>65</v>
      </c>
      <c r="E73" s="257">
        <f t="shared" si="0"/>
        <v>3.6272321428571432</v>
      </c>
      <c r="F73" s="251"/>
      <c r="G73" s="251"/>
      <c r="H73" s="256"/>
    </row>
    <row r="74" spans="1:8" x14ac:dyDescent="0.25">
      <c r="A74" s="438"/>
      <c r="B74" s="255" t="s">
        <v>117</v>
      </c>
      <c r="C74" s="286">
        <v>1409</v>
      </c>
      <c r="D74" s="273">
        <v>186</v>
      </c>
      <c r="E74" s="257">
        <f t="shared" ref="E74:E79" si="1">D74/C74*100</f>
        <v>13.200851667849539</v>
      </c>
      <c r="F74" s="251"/>
      <c r="G74" s="251"/>
      <c r="H74" s="256"/>
    </row>
    <row r="75" spans="1:8" x14ac:dyDescent="0.25">
      <c r="A75" s="438"/>
      <c r="B75" s="255" t="s">
        <v>118</v>
      </c>
      <c r="C75" s="286">
        <v>1889</v>
      </c>
      <c r="D75" s="273">
        <v>87</v>
      </c>
      <c r="E75" s="257">
        <f t="shared" si="1"/>
        <v>4.6056114346214923</v>
      </c>
      <c r="F75" s="251"/>
      <c r="G75" s="251"/>
      <c r="H75" s="256"/>
    </row>
    <row r="76" spans="1:8" x14ac:dyDescent="0.25">
      <c r="A76" s="438"/>
      <c r="B76" s="255" t="s">
        <v>119</v>
      </c>
      <c r="C76" s="286">
        <v>3073</v>
      </c>
      <c r="D76" s="273">
        <v>85</v>
      </c>
      <c r="E76" s="257">
        <f t="shared" si="1"/>
        <v>2.7660266840221279</v>
      </c>
      <c r="F76" s="251"/>
      <c r="G76" s="251"/>
      <c r="H76" s="256"/>
    </row>
    <row r="77" spans="1:8" x14ac:dyDescent="0.25">
      <c r="A77" s="438"/>
      <c r="B77" s="255" t="s">
        <v>120</v>
      </c>
      <c r="C77" s="285">
        <v>587</v>
      </c>
      <c r="D77" s="273">
        <v>6</v>
      </c>
      <c r="E77" s="257">
        <f t="shared" si="1"/>
        <v>1.0221465076660987</v>
      </c>
      <c r="F77" s="251"/>
      <c r="G77" s="251"/>
      <c r="H77" s="256"/>
    </row>
    <row r="78" spans="1:8" x14ac:dyDescent="0.25">
      <c r="A78" s="261"/>
      <c r="B78" s="263" t="s">
        <v>275</v>
      </c>
      <c r="C78" s="258">
        <v>0</v>
      </c>
      <c r="D78" s="272">
        <v>18</v>
      </c>
      <c r="E78" s="260">
        <v>0</v>
      </c>
      <c r="F78" s="251"/>
      <c r="G78" s="251"/>
      <c r="H78" s="256"/>
    </row>
    <row r="79" spans="1:8" x14ac:dyDescent="0.25">
      <c r="A79" s="251"/>
      <c r="B79" s="254" t="s">
        <v>121</v>
      </c>
      <c r="C79" s="387">
        <f>SUM(C9:C78)</f>
        <v>235628</v>
      </c>
      <c r="D79" s="155">
        <f>SUM(D9:D78)</f>
        <v>16925</v>
      </c>
      <c r="E79" s="388">
        <f t="shared" si="1"/>
        <v>7.1829324188975852</v>
      </c>
      <c r="F79" s="251"/>
      <c r="G79" s="251"/>
      <c r="H79" s="256"/>
    </row>
    <row r="80" spans="1:8" x14ac:dyDescent="0.25">
      <c r="A80" s="251"/>
      <c r="B80" s="251"/>
      <c r="C80" s="251"/>
      <c r="D80" s="251"/>
      <c r="E80" s="251"/>
      <c r="F80" s="251"/>
      <c r="G80" s="251"/>
      <c r="H80" s="251"/>
    </row>
    <row r="81" spans="1:8" x14ac:dyDescent="0.25">
      <c r="B81" s="249"/>
      <c r="C81" s="249"/>
      <c r="D81" s="249"/>
      <c r="E81" s="249"/>
      <c r="F81" s="249"/>
      <c r="G81" s="251"/>
      <c r="H81" s="249"/>
    </row>
    <row r="82" spans="1:8" s="410" customFormat="1" ht="15.75" x14ac:dyDescent="0.25">
      <c r="A82" s="345" t="s">
        <v>279</v>
      </c>
    </row>
    <row r="83" spans="1:8" s="410" customFormat="1" ht="15.75" x14ac:dyDescent="0.25">
      <c r="A83" s="358" t="s">
        <v>403</v>
      </c>
    </row>
    <row r="84" spans="1:8" x14ac:dyDescent="0.25">
      <c r="A84" s="442" t="s">
        <v>123</v>
      </c>
      <c r="B84" s="544" t="s">
        <v>122</v>
      </c>
      <c r="C84" s="546" t="s">
        <v>193</v>
      </c>
      <c r="D84" s="546" t="s">
        <v>31</v>
      </c>
      <c r="E84" s="546" t="s">
        <v>274</v>
      </c>
      <c r="F84" s="249"/>
      <c r="G84" s="251"/>
      <c r="H84" s="249"/>
    </row>
    <row r="85" spans="1:8" x14ac:dyDescent="0.25">
      <c r="A85" s="444"/>
      <c r="B85" s="545"/>
      <c r="C85" s="547"/>
      <c r="D85" s="547"/>
      <c r="E85" s="547"/>
      <c r="F85" s="249"/>
      <c r="G85" s="249"/>
    </row>
    <row r="86" spans="1:8" x14ac:dyDescent="0.25">
      <c r="A86" s="249"/>
      <c r="B86" s="255" t="s">
        <v>98</v>
      </c>
      <c r="C86" s="286">
        <v>10725</v>
      </c>
      <c r="D86" s="273">
        <v>1252</v>
      </c>
      <c r="E86" s="257">
        <f t="shared" ref="E86:E90" si="2">D86/C86*100</f>
        <v>11.673659673659674</v>
      </c>
      <c r="F86" s="249"/>
      <c r="G86" s="249"/>
    </row>
    <row r="87" spans="1:8" x14ac:dyDescent="0.25">
      <c r="A87" s="249"/>
      <c r="B87" s="255" t="s">
        <v>99</v>
      </c>
      <c r="C87" s="286">
        <v>6795</v>
      </c>
      <c r="D87" s="273">
        <v>811</v>
      </c>
      <c r="E87" s="257">
        <f t="shared" si="2"/>
        <v>11.935246504782929</v>
      </c>
      <c r="F87" s="249"/>
      <c r="G87" s="249"/>
    </row>
    <row r="88" spans="1:8" x14ac:dyDescent="0.25">
      <c r="A88" s="249"/>
      <c r="B88" s="255" t="s">
        <v>100</v>
      </c>
      <c r="C88" s="286">
        <v>4083</v>
      </c>
      <c r="D88" s="273">
        <v>370</v>
      </c>
      <c r="E88" s="257">
        <f t="shared" si="2"/>
        <v>9.0619642419789379</v>
      </c>
      <c r="F88" s="249"/>
      <c r="G88" s="249"/>
    </row>
    <row r="89" spans="1:8" x14ac:dyDescent="0.25">
      <c r="A89" s="249"/>
      <c r="B89" s="255" t="s">
        <v>109</v>
      </c>
      <c r="C89" s="286">
        <v>2200</v>
      </c>
      <c r="D89" s="273">
        <v>188</v>
      </c>
      <c r="E89" s="257">
        <f t="shared" si="2"/>
        <v>8.545454545454545</v>
      </c>
      <c r="F89" s="249"/>
      <c r="G89" s="249"/>
    </row>
    <row r="90" spans="1:8" x14ac:dyDescent="0.25">
      <c r="A90" s="249"/>
      <c r="B90" s="283" t="s">
        <v>412</v>
      </c>
      <c r="C90" s="387">
        <f>SUM(C86:C89)</f>
        <v>23803</v>
      </c>
      <c r="D90" s="387">
        <f>SUM(D86:D89)</f>
        <v>2621</v>
      </c>
      <c r="E90" s="388">
        <f t="shared" si="2"/>
        <v>11.011217073478132</v>
      </c>
      <c r="F90" s="249"/>
      <c r="G90" s="249"/>
    </row>
    <row r="91" spans="1:8" x14ac:dyDescent="0.25">
      <c r="A91" s="249"/>
      <c r="B91" s="249"/>
      <c r="C91" s="249"/>
      <c r="D91" s="249"/>
      <c r="E91" s="249"/>
      <c r="F91" s="249"/>
      <c r="G91" s="249"/>
    </row>
    <row r="92" spans="1:8" x14ac:dyDescent="0.25">
      <c r="A92" s="249"/>
      <c r="B92" s="249"/>
      <c r="C92" s="249"/>
      <c r="D92" s="249"/>
      <c r="E92" s="249"/>
      <c r="F92" s="249"/>
      <c r="G92" s="249"/>
    </row>
    <row r="93" spans="1:8" x14ac:dyDescent="0.25">
      <c r="A93" s="249"/>
      <c r="B93" s="283" t="s">
        <v>414</v>
      </c>
      <c r="C93" s="351">
        <f>SUM(C7:C78)</f>
        <v>235628</v>
      </c>
      <c r="D93" s="351">
        <f t="shared" ref="D93" si="3">SUM(D7:D78)</f>
        <v>16925</v>
      </c>
      <c r="E93" s="81">
        <f t="shared" ref="E93" si="4">D93/C93*100</f>
        <v>7.1829324188975852</v>
      </c>
      <c r="F93" s="249"/>
      <c r="G93" s="249"/>
    </row>
    <row r="94" spans="1:8" x14ac:dyDescent="0.25">
      <c r="A94" s="249"/>
      <c r="B94" s="249"/>
      <c r="C94" s="249"/>
      <c r="D94" s="249"/>
      <c r="E94" s="249"/>
      <c r="F94" s="249"/>
      <c r="G94" s="249"/>
    </row>
    <row r="95" spans="1:8" x14ac:dyDescent="0.25">
      <c r="A95" s="249"/>
      <c r="B95" s="249"/>
      <c r="C95" s="249"/>
      <c r="D95" s="249"/>
      <c r="E95" s="249"/>
      <c r="F95" s="249"/>
      <c r="G95" s="249"/>
    </row>
    <row r="96" spans="1:8" x14ac:dyDescent="0.25">
      <c r="A96" s="249"/>
      <c r="B96" s="249"/>
      <c r="C96" s="249"/>
      <c r="D96" s="249"/>
      <c r="E96" s="249"/>
      <c r="F96" s="249"/>
      <c r="G96" s="249"/>
    </row>
    <row r="97" spans="1:7" x14ac:dyDescent="0.25">
      <c r="A97" s="249"/>
      <c r="B97" s="249"/>
      <c r="C97" s="249"/>
      <c r="D97" s="249"/>
      <c r="E97" s="249"/>
      <c r="F97" s="249"/>
      <c r="G97" s="249"/>
    </row>
  </sheetData>
  <mergeCells count="21">
    <mergeCell ref="A84:A85"/>
    <mergeCell ref="B84:B85"/>
    <mergeCell ref="C84:C85"/>
    <mergeCell ref="D84:D85"/>
    <mergeCell ref="E84:E85"/>
    <mergeCell ref="B1:G1"/>
    <mergeCell ref="A7:A8"/>
    <mergeCell ref="B7:B8"/>
    <mergeCell ref="C7:C8"/>
    <mergeCell ref="D7:D8"/>
    <mergeCell ref="E7:E8"/>
    <mergeCell ref="A72:A77"/>
    <mergeCell ref="A9:A14"/>
    <mergeCell ref="A15:A21"/>
    <mergeCell ref="A22:A28"/>
    <mergeCell ref="A29:A37"/>
    <mergeCell ref="A38:A44"/>
    <mergeCell ref="A45:A54"/>
    <mergeCell ref="A55:A59"/>
    <mergeCell ref="A60:A62"/>
    <mergeCell ref="A63:A7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/>
  <dimension ref="A1:F96"/>
  <sheetViews>
    <sheetView topLeftCell="A76" workbookViewId="0">
      <selection activeCell="L83" sqref="L83"/>
    </sheetView>
  </sheetViews>
  <sheetFormatPr baseColWidth="10" defaultRowHeight="15" x14ac:dyDescent="0.25"/>
  <cols>
    <col min="1" max="1" width="15.5703125" customWidth="1"/>
    <col min="2" max="2" width="32" customWidth="1"/>
    <col min="3" max="5" width="13.5703125" customWidth="1"/>
    <col min="6" max="6" width="27.42578125" customWidth="1"/>
  </cols>
  <sheetData>
    <row r="1" spans="1:6" s="250" customFormat="1" ht="27" customHeight="1" x14ac:dyDescent="0.4">
      <c r="A1" s="266"/>
      <c r="B1" s="350" t="s">
        <v>134</v>
      </c>
      <c r="C1" s="268"/>
      <c r="D1" s="268"/>
      <c r="E1" s="268"/>
      <c r="F1" s="268"/>
    </row>
    <row r="2" spans="1:6" x14ac:dyDescent="0.25">
      <c r="A2" s="251"/>
      <c r="B2" s="251"/>
      <c r="C2" s="251"/>
      <c r="D2" s="251"/>
      <c r="E2" s="251"/>
      <c r="F2" s="251"/>
    </row>
    <row r="3" spans="1:6" ht="15.75" x14ac:dyDescent="0.25">
      <c r="A3" s="265" t="s">
        <v>280</v>
      </c>
      <c r="B3" s="265"/>
      <c r="C3" s="264"/>
      <c r="D3" s="264"/>
      <c r="E3" s="264"/>
      <c r="F3" s="264"/>
    </row>
    <row r="4" spans="1:6" ht="15.75" x14ac:dyDescent="0.25">
      <c r="A4" s="265"/>
      <c r="B4" s="265"/>
      <c r="C4" s="264"/>
      <c r="D4" s="264"/>
      <c r="E4" s="264"/>
      <c r="F4" s="264"/>
    </row>
    <row r="5" spans="1:6" ht="15.75" x14ac:dyDescent="0.25">
      <c r="A5" s="401" t="s">
        <v>404</v>
      </c>
      <c r="B5" s="358"/>
      <c r="C5" s="356"/>
      <c r="D5" s="356"/>
      <c r="E5" s="356"/>
      <c r="F5" s="267"/>
    </row>
    <row r="6" spans="1:6" s="121" customFormat="1" ht="15.75" x14ac:dyDescent="0.25">
      <c r="A6" s="265"/>
      <c r="B6" s="265"/>
      <c r="C6" s="264"/>
      <c r="D6" s="264"/>
      <c r="E6" s="264"/>
      <c r="F6" s="264"/>
    </row>
    <row r="7" spans="1:6" s="118" customFormat="1" ht="15.75" x14ac:dyDescent="0.25">
      <c r="A7" s="442" t="s">
        <v>123</v>
      </c>
      <c r="B7" s="544" t="s">
        <v>122</v>
      </c>
      <c r="C7" s="546" t="s">
        <v>276</v>
      </c>
      <c r="D7" s="546" t="s">
        <v>277</v>
      </c>
      <c r="E7" s="546" t="s">
        <v>290</v>
      </c>
      <c r="F7" s="278"/>
    </row>
    <row r="8" spans="1:6" ht="41.25" customHeight="1" x14ac:dyDescent="0.25">
      <c r="A8" s="444"/>
      <c r="B8" s="545"/>
      <c r="C8" s="547"/>
      <c r="D8" s="547"/>
      <c r="E8" s="547"/>
      <c r="F8" s="278"/>
    </row>
    <row r="9" spans="1:6" ht="15.75" customHeight="1" x14ac:dyDescent="0.25">
      <c r="A9" s="548" t="s">
        <v>124</v>
      </c>
      <c r="B9" s="274" t="s">
        <v>52</v>
      </c>
      <c r="C9" s="275">
        <v>5078</v>
      </c>
      <c r="D9" s="287">
        <v>1069</v>
      </c>
      <c r="E9" s="292">
        <f>D9/C9*100</f>
        <v>21.051595116187475</v>
      </c>
      <c r="F9" s="392"/>
    </row>
    <row r="10" spans="1:6" ht="15" customHeight="1" x14ac:dyDescent="0.25">
      <c r="A10" s="438"/>
      <c r="B10" s="270" t="s">
        <v>53</v>
      </c>
      <c r="C10" s="273">
        <v>14830</v>
      </c>
      <c r="D10" s="286">
        <v>3555</v>
      </c>
      <c r="E10" s="292">
        <f t="shared" ref="E10:E73" si="0">D10/C10*100</f>
        <v>23.971679028995279</v>
      </c>
      <c r="F10" s="392"/>
    </row>
    <row r="11" spans="1:6" x14ac:dyDescent="0.25">
      <c r="A11" s="438"/>
      <c r="B11" s="270" t="s">
        <v>54</v>
      </c>
      <c r="C11" s="273">
        <v>13161</v>
      </c>
      <c r="D11" s="286">
        <v>2989</v>
      </c>
      <c r="E11" s="292">
        <f t="shared" si="0"/>
        <v>22.711040194514094</v>
      </c>
      <c r="F11" s="392"/>
    </row>
    <row r="12" spans="1:6" x14ac:dyDescent="0.25">
      <c r="A12" s="438"/>
      <c r="B12" s="270" t="s">
        <v>55</v>
      </c>
      <c r="C12" s="273">
        <v>8960</v>
      </c>
      <c r="D12" s="286">
        <v>1644</v>
      </c>
      <c r="E12" s="292">
        <f t="shared" si="0"/>
        <v>18.348214285714285</v>
      </c>
      <c r="F12" s="392"/>
    </row>
    <row r="13" spans="1:6" x14ac:dyDescent="0.25">
      <c r="A13" s="438"/>
      <c r="B13" s="270" t="s">
        <v>56</v>
      </c>
      <c r="C13" s="273">
        <v>9099</v>
      </c>
      <c r="D13" s="286">
        <v>529</v>
      </c>
      <c r="E13" s="292">
        <f t="shared" si="0"/>
        <v>5.8138256951313334</v>
      </c>
      <c r="F13" s="392"/>
    </row>
    <row r="14" spans="1:6" x14ac:dyDescent="0.25">
      <c r="A14" s="438"/>
      <c r="B14" s="270" t="s">
        <v>57</v>
      </c>
      <c r="C14" s="273">
        <v>5457</v>
      </c>
      <c r="D14" s="286">
        <v>871</v>
      </c>
      <c r="E14" s="292">
        <f t="shared" si="0"/>
        <v>15.961150815466373</v>
      </c>
      <c r="F14" s="392"/>
    </row>
    <row r="15" spans="1:6" x14ac:dyDescent="0.25">
      <c r="A15" s="438" t="s">
        <v>125</v>
      </c>
      <c r="B15" s="270" t="s">
        <v>58</v>
      </c>
      <c r="C15" s="273">
        <v>3225</v>
      </c>
      <c r="D15" s="286">
        <v>501</v>
      </c>
      <c r="E15" s="292">
        <f t="shared" si="0"/>
        <v>15.534883720930232</v>
      </c>
      <c r="F15" s="392"/>
    </row>
    <row r="16" spans="1:6" x14ac:dyDescent="0.25">
      <c r="A16" s="438"/>
      <c r="B16" s="270" t="s">
        <v>59</v>
      </c>
      <c r="C16" s="273">
        <v>3264</v>
      </c>
      <c r="D16" s="286">
        <v>298</v>
      </c>
      <c r="E16" s="292">
        <f t="shared" si="0"/>
        <v>9.1299019607843128</v>
      </c>
      <c r="F16" s="392"/>
    </row>
    <row r="17" spans="1:6" x14ac:dyDescent="0.25">
      <c r="A17" s="438"/>
      <c r="B17" s="270" t="s">
        <v>60</v>
      </c>
      <c r="C17" s="273">
        <v>4535</v>
      </c>
      <c r="D17" s="286">
        <v>929</v>
      </c>
      <c r="E17" s="292">
        <f t="shared" si="0"/>
        <v>20.485115766262403</v>
      </c>
      <c r="F17" s="392"/>
    </row>
    <row r="18" spans="1:6" x14ac:dyDescent="0.25">
      <c r="A18" s="438"/>
      <c r="B18" s="270" t="s">
        <v>61</v>
      </c>
      <c r="C18" s="273">
        <v>3566</v>
      </c>
      <c r="D18" s="286">
        <v>196</v>
      </c>
      <c r="E18" s="292">
        <f t="shared" si="0"/>
        <v>5.4963544587773416</v>
      </c>
      <c r="F18" s="392"/>
    </row>
    <row r="19" spans="1:6" x14ac:dyDescent="0.25">
      <c r="A19" s="438"/>
      <c r="B19" s="270" t="s">
        <v>62</v>
      </c>
      <c r="C19" s="273">
        <v>4858</v>
      </c>
      <c r="D19" s="286">
        <v>1130</v>
      </c>
      <c r="E19" s="292">
        <f t="shared" si="0"/>
        <v>23.260601070399343</v>
      </c>
      <c r="F19" s="392"/>
    </row>
    <row r="20" spans="1:6" x14ac:dyDescent="0.25">
      <c r="A20" s="438"/>
      <c r="B20" s="270" t="s">
        <v>63</v>
      </c>
      <c r="C20" s="273">
        <v>2890</v>
      </c>
      <c r="D20" s="286">
        <v>203</v>
      </c>
      <c r="E20" s="292">
        <f t="shared" si="0"/>
        <v>7.0242214532871969</v>
      </c>
      <c r="F20" s="392"/>
    </row>
    <row r="21" spans="1:6" x14ac:dyDescent="0.25">
      <c r="A21" s="438"/>
      <c r="B21" s="270" t="s">
        <v>64</v>
      </c>
      <c r="C21" s="273">
        <v>35</v>
      </c>
      <c r="D21" s="286">
        <v>0</v>
      </c>
      <c r="E21" s="292">
        <f t="shared" si="0"/>
        <v>0</v>
      </c>
      <c r="F21" s="392"/>
    </row>
    <row r="22" spans="1:6" x14ac:dyDescent="0.25">
      <c r="A22" s="439" t="s">
        <v>126</v>
      </c>
      <c r="B22" s="270" t="s">
        <v>65</v>
      </c>
      <c r="C22" s="273">
        <v>7413</v>
      </c>
      <c r="D22" s="286">
        <v>671</v>
      </c>
      <c r="E22" s="292">
        <f t="shared" si="0"/>
        <v>9.0516659921759075</v>
      </c>
      <c r="F22" s="392"/>
    </row>
    <row r="23" spans="1:6" ht="15" customHeight="1" x14ac:dyDescent="0.25">
      <c r="A23" s="439"/>
      <c r="B23" s="270" t="s">
        <v>66</v>
      </c>
      <c r="C23" s="273">
        <v>4861</v>
      </c>
      <c r="D23" s="286">
        <v>750</v>
      </c>
      <c r="E23" s="292">
        <f t="shared" si="0"/>
        <v>15.42892408969348</v>
      </c>
      <c r="F23" s="392"/>
    </row>
    <row r="24" spans="1:6" x14ac:dyDescent="0.25">
      <c r="A24" s="439"/>
      <c r="B24" s="270" t="s">
        <v>67</v>
      </c>
      <c r="C24" s="273">
        <v>3208</v>
      </c>
      <c r="D24" s="286">
        <v>44</v>
      </c>
      <c r="E24" s="292">
        <f t="shared" si="0"/>
        <v>1.3715710723192018</v>
      </c>
      <c r="F24" s="392"/>
    </row>
    <row r="25" spans="1:6" x14ac:dyDescent="0.25">
      <c r="A25" s="439"/>
      <c r="B25" s="270" t="s">
        <v>68</v>
      </c>
      <c r="C25" s="273">
        <v>5087</v>
      </c>
      <c r="D25" s="286">
        <v>577</v>
      </c>
      <c r="E25" s="292">
        <f t="shared" si="0"/>
        <v>11.342638097110282</v>
      </c>
      <c r="F25" s="392"/>
    </row>
    <row r="26" spans="1:6" x14ac:dyDescent="0.25">
      <c r="A26" s="439"/>
      <c r="B26" s="270" t="s">
        <v>69</v>
      </c>
      <c r="C26" s="273">
        <v>2156</v>
      </c>
      <c r="D26" s="286">
        <v>43</v>
      </c>
      <c r="E26" s="292">
        <f t="shared" si="0"/>
        <v>1.9944341372912802</v>
      </c>
      <c r="F26" s="392"/>
    </row>
    <row r="27" spans="1:6" x14ac:dyDescent="0.25">
      <c r="A27" s="439"/>
      <c r="B27" s="270" t="s">
        <v>70</v>
      </c>
      <c r="C27" s="273">
        <v>2826</v>
      </c>
      <c r="D27" s="286">
        <v>49</v>
      </c>
      <c r="E27" s="292">
        <f t="shared" si="0"/>
        <v>1.7338995046001413</v>
      </c>
      <c r="F27" s="392"/>
    </row>
    <row r="28" spans="1:6" x14ac:dyDescent="0.25">
      <c r="A28" s="439"/>
      <c r="B28" s="270" t="s">
        <v>71</v>
      </c>
      <c r="C28" s="273">
        <v>1510</v>
      </c>
      <c r="D28" s="286">
        <v>29</v>
      </c>
      <c r="E28" s="292">
        <f t="shared" si="0"/>
        <v>1.9205298013245033</v>
      </c>
      <c r="F28" s="392"/>
    </row>
    <row r="29" spans="1:6" x14ac:dyDescent="0.25">
      <c r="A29" s="438" t="s">
        <v>127</v>
      </c>
      <c r="B29" s="270" t="s">
        <v>72</v>
      </c>
      <c r="C29" s="273">
        <v>7812</v>
      </c>
      <c r="D29" s="286">
        <v>1278</v>
      </c>
      <c r="E29" s="292">
        <f t="shared" si="0"/>
        <v>16.359447004608295</v>
      </c>
      <c r="F29" s="392"/>
    </row>
    <row r="30" spans="1:6" x14ac:dyDescent="0.25">
      <c r="A30" s="438"/>
      <c r="B30" s="270" t="s">
        <v>73</v>
      </c>
      <c r="C30" s="273">
        <v>2644</v>
      </c>
      <c r="D30" s="286">
        <v>263</v>
      </c>
      <c r="E30" s="292">
        <f t="shared" si="0"/>
        <v>9.9470499243570352</v>
      </c>
      <c r="F30" s="392"/>
    </row>
    <row r="31" spans="1:6" x14ac:dyDescent="0.25">
      <c r="A31" s="438"/>
      <c r="B31" s="270" t="s">
        <v>74</v>
      </c>
      <c r="C31" s="273">
        <v>3145</v>
      </c>
      <c r="D31" s="286">
        <v>514</v>
      </c>
      <c r="E31" s="292">
        <f t="shared" si="0"/>
        <v>16.343402225755167</v>
      </c>
      <c r="F31" s="392"/>
    </row>
    <row r="32" spans="1:6" x14ac:dyDescent="0.25">
      <c r="A32" s="438"/>
      <c r="B32" s="270" t="s">
        <v>75</v>
      </c>
      <c r="C32" s="273">
        <v>2113</v>
      </c>
      <c r="D32" s="286">
        <v>90</v>
      </c>
      <c r="E32" s="292">
        <f t="shared" si="0"/>
        <v>4.2593469001419786</v>
      </c>
      <c r="F32" s="392"/>
    </row>
    <row r="33" spans="1:6" x14ac:dyDescent="0.25">
      <c r="A33" s="438"/>
      <c r="B33" s="270" t="s">
        <v>76</v>
      </c>
      <c r="C33" s="273">
        <v>764</v>
      </c>
      <c r="D33" s="286">
        <v>16</v>
      </c>
      <c r="E33" s="292">
        <f t="shared" si="0"/>
        <v>2.0942408376963351</v>
      </c>
      <c r="F33" s="392"/>
    </row>
    <row r="34" spans="1:6" x14ac:dyDescent="0.25">
      <c r="A34" s="438"/>
      <c r="B34" s="270" t="s">
        <v>77</v>
      </c>
      <c r="C34" s="273">
        <v>147</v>
      </c>
      <c r="D34" s="286">
        <v>0</v>
      </c>
      <c r="E34" s="292">
        <f t="shared" si="0"/>
        <v>0</v>
      </c>
      <c r="F34" s="392"/>
    </row>
    <row r="35" spans="1:6" x14ac:dyDescent="0.25">
      <c r="A35" s="438"/>
      <c r="B35" s="270" t="s">
        <v>78</v>
      </c>
      <c r="C35" s="273">
        <v>3196</v>
      </c>
      <c r="D35" s="286">
        <v>290</v>
      </c>
      <c r="E35" s="292">
        <f t="shared" si="0"/>
        <v>9.0738423028785995</v>
      </c>
      <c r="F35" s="392"/>
    </row>
    <row r="36" spans="1:6" x14ac:dyDescent="0.25">
      <c r="A36" s="438"/>
      <c r="B36" s="270" t="s">
        <v>79</v>
      </c>
      <c r="C36" s="273">
        <v>4592</v>
      </c>
      <c r="D36" s="286">
        <v>1113</v>
      </c>
      <c r="E36" s="292">
        <f t="shared" si="0"/>
        <v>24.237804878048781</v>
      </c>
      <c r="F36" s="392"/>
    </row>
    <row r="37" spans="1:6" x14ac:dyDescent="0.25">
      <c r="A37" s="438"/>
      <c r="B37" s="270" t="s">
        <v>80</v>
      </c>
      <c r="C37" s="273">
        <v>397</v>
      </c>
      <c r="D37" s="286">
        <v>0</v>
      </c>
      <c r="E37" s="292">
        <f t="shared" si="0"/>
        <v>0</v>
      </c>
      <c r="F37" s="392"/>
    </row>
    <row r="38" spans="1:6" x14ac:dyDescent="0.25">
      <c r="A38" s="438" t="s">
        <v>128</v>
      </c>
      <c r="B38" s="270" t="s">
        <v>81</v>
      </c>
      <c r="C38" s="273">
        <v>4705</v>
      </c>
      <c r="D38" s="286">
        <v>185</v>
      </c>
      <c r="E38" s="292">
        <f t="shared" si="0"/>
        <v>3.9319872476089266</v>
      </c>
      <c r="F38" s="392"/>
    </row>
    <row r="39" spans="1:6" x14ac:dyDescent="0.25">
      <c r="A39" s="438"/>
      <c r="B39" s="270" t="s">
        <v>82</v>
      </c>
      <c r="C39" s="273">
        <v>1365</v>
      </c>
      <c r="D39" s="286">
        <v>35</v>
      </c>
      <c r="E39" s="292">
        <f t="shared" si="0"/>
        <v>2.5641025641025639</v>
      </c>
      <c r="F39" s="392"/>
    </row>
    <row r="40" spans="1:6" x14ac:dyDescent="0.25">
      <c r="A40" s="438"/>
      <c r="B40" s="270" t="s">
        <v>83</v>
      </c>
      <c r="C40" s="273">
        <v>2881</v>
      </c>
      <c r="D40" s="286">
        <v>119</v>
      </c>
      <c r="E40" s="292">
        <f t="shared" si="0"/>
        <v>4.1305102395001736</v>
      </c>
      <c r="F40" s="392"/>
    </row>
    <row r="41" spans="1:6" x14ac:dyDescent="0.25">
      <c r="A41" s="438"/>
      <c r="B41" s="270" t="s">
        <v>84</v>
      </c>
      <c r="C41" s="273">
        <v>3086</v>
      </c>
      <c r="D41" s="286">
        <v>437</v>
      </c>
      <c r="E41" s="292">
        <f t="shared" si="0"/>
        <v>14.160725858716786</v>
      </c>
      <c r="F41" s="392"/>
    </row>
    <row r="42" spans="1:6" x14ac:dyDescent="0.25">
      <c r="A42" s="438"/>
      <c r="B42" s="270" t="s">
        <v>85</v>
      </c>
      <c r="C42" s="273">
        <v>1602</v>
      </c>
      <c r="D42" s="286">
        <v>68</v>
      </c>
      <c r="E42" s="292">
        <f t="shared" si="0"/>
        <v>4.2446941323345815</v>
      </c>
      <c r="F42" s="392"/>
    </row>
    <row r="43" spans="1:6" x14ac:dyDescent="0.25">
      <c r="A43" s="438"/>
      <c r="B43" s="270" t="s">
        <v>86</v>
      </c>
      <c r="C43" s="273">
        <v>1464</v>
      </c>
      <c r="D43" s="286">
        <v>31</v>
      </c>
      <c r="E43" s="292">
        <f t="shared" si="0"/>
        <v>2.1174863387978142</v>
      </c>
      <c r="F43" s="392"/>
    </row>
    <row r="44" spans="1:6" x14ac:dyDescent="0.25">
      <c r="A44" s="438"/>
      <c r="B44" s="270" t="s">
        <v>87</v>
      </c>
      <c r="C44" s="273">
        <v>369</v>
      </c>
      <c r="D44" s="286">
        <v>0</v>
      </c>
      <c r="E44" s="292">
        <f t="shared" si="0"/>
        <v>0</v>
      </c>
      <c r="F44" s="392"/>
    </row>
    <row r="45" spans="1:6" x14ac:dyDescent="0.25">
      <c r="A45" s="438" t="s">
        <v>129</v>
      </c>
      <c r="B45" s="270" t="s">
        <v>88</v>
      </c>
      <c r="C45" s="273">
        <v>4415</v>
      </c>
      <c r="D45" s="286">
        <v>1320</v>
      </c>
      <c r="E45" s="292">
        <f t="shared" si="0"/>
        <v>29.898074745186864</v>
      </c>
      <c r="F45" s="392"/>
    </row>
    <row r="46" spans="1:6" x14ac:dyDescent="0.25">
      <c r="A46" s="438"/>
      <c r="B46" s="270" t="s">
        <v>89</v>
      </c>
      <c r="C46" s="273">
        <v>7165</v>
      </c>
      <c r="D46" s="286">
        <v>2056</v>
      </c>
      <c r="E46" s="292">
        <f t="shared" si="0"/>
        <v>28.695045359385901</v>
      </c>
      <c r="F46" s="392"/>
    </row>
    <row r="47" spans="1:6" x14ac:dyDescent="0.25">
      <c r="A47" s="438"/>
      <c r="B47" s="270" t="s">
        <v>90</v>
      </c>
      <c r="C47" s="273">
        <v>3722</v>
      </c>
      <c r="D47" s="286">
        <v>687</v>
      </c>
      <c r="E47" s="292">
        <f t="shared" si="0"/>
        <v>18.457818377216551</v>
      </c>
      <c r="F47" s="392"/>
    </row>
    <row r="48" spans="1:6" x14ac:dyDescent="0.25">
      <c r="A48" s="438"/>
      <c r="B48" s="270" t="s">
        <v>91</v>
      </c>
      <c r="C48" s="273">
        <v>2255</v>
      </c>
      <c r="D48" s="286">
        <v>201</v>
      </c>
      <c r="E48" s="292">
        <f t="shared" si="0"/>
        <v>8.913525498891353</v>
      </c>
      <c r="F48" s="392"/>
    </row>
    <row r="49" spans="1:6" x14ac:dyDescent="0.25">
      <c r="A49" s="438"/>
      <c r="B49" s="270" t="s">
        <v>92</v>
      </c>
      <c r="C49" s="273">
        <v>8539</v>
      </c>
      <c r="D49" s="286">
        <v>2045</v>
      </c>
      <c r="E49" s="292">
        <f t="shared" si="0"/>
        <v>23.948940156927041</v>
      </c>
      <c r="F49" s="392"/>
    </row>
    <row r="50" spans="1:6" x14ac:dyDescent="0.25">
      <c r="A50" s="438"/>
      <c r="B50" s="270" t="s">
        <v>93</v>
      </c>
      <c r="C50" s="273">
        <v>8755</v>
      </c>
      <c r="D50" s="286">
        <v>1813</v>
      </c>
      <c r="E50" s="292">
        <f t="shared" si="0"/>
        <v>20.708166761850372</v>
      </c>
      <c r="F50" s="392"/>
    </row>
    <row r="51" spans="1:6" x14ac:dyDescent="0.25">
      <c r="A51" s="438"/>
      <c r="B51" s="270" t="s">
        <v>94</v>
      </c>
      <c r="C51" s="273">
        <v>2857</v>
      </c>
      <c r="D51" s="286">
        <v>163</v>
      </c>
      <c r="E51" s="292">
        <f t="shared" si="0"/>
        <v>5.705285264263213</v>
      </c>
      <c r="F51" s="392"/>
    </row>
    <row r="52" spans="1:6" x14ac:dyDescent="0.25">
      <c r="A52" s="438"/>
      <c r="B52" s="270" t="s">
        <v>95</v>
      </c>
      <c r="C52" s="273">
        <v>6850</v>
      </c>
      <c r="D52" s="286">
        <v>1157</v>
      </c>
      <c r="E52" s="292">
        <f t="shared" si="0"/>
        <v>16.89051094890511</v>
      </c>
      <c r="F52" s="392"/>
    </row>
    <row r="53" spans="1:6" x14ac:dyDescent="0.25">
      <c r="A53" s="438"/>
      <c r="B53" s="270" t="s">
        <v>96</v>
      </c>
      <c r="C53" s="273">
        <v>2202</v>
      </c>
      <c r="D53" s="286">
        <v>403</v>
      </c>
      <c r="E53" s="292">
        <f t="shared" si="0"/>
        <v>18.301544050862852</v>
      </c>
      <c r="F53" s="392"/>
    </row>
    <row r="54" spans="1:6" x14ac:dyDescent="0.25">
      <c r="A54" s="438"/>
      <c r="B54" s="270" t="s">
        <v>97</v>
      </c>
      <c r="C54" s="273">
        <v>3450</v>
      </c>
      <c r="D54" s="286">
        <v>59</v>
      </c>
      <c r="E54" s="292">
        <f t="shared" si="0"/>
        <v>1.7101449275362317</v>
      </c>
      <c r="F54" s="392"/>
    </row>
    <row r="55" spans="1:6" x14ac:dyDescent="0.25">
      <c r="A55" s="438" t="s">
        <v>130</v>
      </c>
      <c r="B55" s="270" t="s">
        <v>98</v>
      </c>
      <c r="C55" s="273">
        <v>13861</v>
      </c>
      <c r="D55" s="286">
        <v>4287</v>
      </c>
      <c r="E55" s="292">
        <f t="shared" si="0"/>
        <v>30.928504436909314</v>
      </c>
      <c r="F55" s="392"/>
    </row>
    <row r="56" spans="1:6" x14ac:dyDescent="0.25">
      <c r="A56" s="438"/>
      <c r="B56" s="270" t="s">
        <v>99</v>
      </c>
      <c r="C56" s="273">
        <v>8772</v>
      </c>
      <c r="D56" s="286">
        <v>2680</v>
      </c>
      <c r="E56" s="292">
        <f t="shared" si="0"/>
        <v>30.551755585955316</v>
      </c>
      <c r="F56" s="392"/>
    </row>
    <row r="57" spans="1:6" x14ac:dyDescent="0.25">
      <c r="A57" s="438"/>
      <c r="B57" s="270" t="s">
        <v>100</v>
      </c>
      <c r="C57" s="273">
        <v>5171</v>
      </c>
      <c r="D57" s="286">
        <v>1198</v>
      </c>
      <c r="E57" s="292">
        <f t="shared" si="0"/>
        <v>23.167665828659835</v>
      </c>
      <c r="F57" s="392"/>
    </row>
    <row r="58" spans="1:6" x14ac:dyDescent="0.25">
      <c r="A58" s="438"/>
      <c r="B58" s="270" t="s">
        <v>101</v>
      </c>
      <c r="C58" s="273">
        <v>4237</v>
      </c>
      <c r="D58" s="286">
        <v>529</v>
      </c>
      <c r="E58" s="292">
        <f t="shared" si="0"/>
        <v>12.485248996931791</v>
      </c>
      <c r="F58" s="392"/>
    </row>
    <row r="59" spans="1:6" x14ac:dyDescent="0.25">
      <c r="A59" s="438"/>
      <c r="B59" s="270" t="s">
        <v>102</v>
      </c>
      <c r="C59" s="273">
        <v>5830</v>
      </c>
      <c r="D59" s="286">
        <v>978</v>
      </c>
      <c r="E59" s="292">
        <f t="shared" si="0"/>
        <v>16.775300171526585</v>
      </c>
      <c r="F59" s="392"/>
    </row>
    <row r="60" spans="1:6" x14ac:dyDescent="0.25">
      <c r="A60" s="438" t="s">
        <v>131</v>
      </c>
      <c r="B60" s="270" t="s">
        <v>103</v>
      </c>
      <c r="C60" s="273">
        <v>10856</v>
      </c>
      <c r="D60" s="286">
        <v>2399</v>
      </c>
      <c r="E60" s="292">
        <f t="shared" si="0"/>
        <v>22.098378776713336</v>
      </c>
      <c r="F60" s="392"/>
    </row>
    <row r="61" spans="1:6" x14ac:dyDescent="0.25">
      <c r="A61" s="438"/>
      <c r="B61" s="270" t="s">
        <v>104</v>
      </c>
      <c r="C61" s="273">
        <v>6156</v>
      </c>
      <c r="D61" s="286">
        <v>1226</v>
      </c>
      <c r="E61" s="292">
        <f t="shared" si="0"/>
        <v>19.91552956465237</v>
      </c>
      <c r="F61" s="392"/>
    </row>
    <row r="62" spans="1:6" x14ac:dyDescent="0.25">
      <c r="A62" s="438"/>
      <c r="B62" s="270" t="s">
        <v>105</v>
      </c>
      <c r="C62" s="273">
        <v>1052</v>
      </c>
      <c r="D62" s="286">
        <v>44</v>
      </c>
      <c r="E62" s="292">
        <f t="shared" si="0"/>
        <v>4.1825095057034218</v>
      </c>
      <c r="F62" s="392"/>
    </row>
    <row r="63" spans="1:6" x14ac:dyDescent="0.25">
      <c r="A63" s="439" t="s">
        <v>133</v>
      </c>
      <c r="B63" s="270" t="s">
        <v>106</v>
      </c>
      <c r="C63" s="273">
        <v>3735</v>
      </c>
      <c r="D63" s="286">
        <v>713</v>
      </c>
      <c r="E63" s="292">
        <f t="shared" si="0"/>
        <v>19.089692101740294</v>
      </c>
      <c r="F63" s="392"/>
    </row>
    <row r="64" spans="1:6" ht="15" customHeight="1" x14ac:dyDescent="0.25">
      <c r="A64" s="439"/>
      <c r="B64" s="270" t="s">
        <v>107</v>
      </c>
      <c r="C64" s="273">
        <v>3318</v>
      </c>
      <c r="D64" s="286">
        <v>904</v>
      </c>
      <c r="E64" s="292">
        <f t="shared" si="0"/>
        <v>27.245328511151296</v>
      </c>
      <c r="F64" s="392"/>
    </row>
    <row r="65" spans="1:6" x14ac:dyDescent="0.25">
      <c r="A65" s="439"/>
      <c r="B65" s="270" t="s">
        <v>108</v>
      </c>
      <c r="C65" s="273">
        <v>1584</v>
      </c>
      <c r="D65" s="286">
        <v>322</v>
      </c>
      <c r="E65" s="292">
        <f t="shared" si="0"/>
        <v>20.328282828282831</v>
      </c>
      <c r="F65" s="392"/>
    </row>
    <row r="66" spans="1:6" x14ac:dyDescent="0.25">
      <c r="A66" s="439"/>
      <c r="B66" s="270" t="s">
        <v>109</v>
      </c>
      <c r="C66" s="273">
        <v>2889</v>
      </c>
      <c r="D66" s="286">
        <v>651</v>
      </c>
      <c r="E66" s="292">
        <f t="shared" si="0"/>
        <v>22.533748701973</v>
      </c>
      <c r="F66" s="392"/>
    </row>
    <row r="67" spans="1:6" x14ac:dyDescent="0.25">
      <c r="A67" s="439"/>
      <c r="B67" s="270" t="s">
        <v>110</v>
      </c>
      <c r="C67" s="273">
        <v>1396</v>
      </c>
      <c r="D67" s="286">
        <v>291</v>
      </c>
      <c r="E67" s="292">
        <f t="shared" si="0"/>
        <v>20.845272206303726</v>
      </c>
      <c r="F67" s="392"/>
    </row>
    <row r="68" spans="1:6" x14ac:dyDescent="0.25">
      <c r="A68" s="439"/>
      <c r="B68" s="270" t="s">
        <v>111</v>
      </c>
      <c r="C68" s="273">
        <v>1939</v>
      </c>
      <c r="D68" s="286">
        <v>334</v>
      </c>
      <c r="E68" s="292">
        <f t="shared" si="0"/>
        <v>17.225373904074264</v>
      </c>
      <c r="F68" s="392"/>
    </row>
    <row r="69" spans="1:6" x14ac:dyDescent="0.25">
      <c r="A69" s="439"/>
      <c r="B69" s="270" t="s">
        <v>112</v>
      </c>
      <c r="C69" s="273">
        <v>1756</v>
      </c>
      <c r="D69" s="286">
        <v>83</v>
      </c>
      <c r="E69" s="292">
        <f t="shared" si="0"/>
        <v>4.7266514806378135</v>
      </c>
      <c r="F69" s="392"/>
    </row>
    <row r="70" spans="1:6" x14ac:dyDescent="0.25">
      <c r="A70" s="439"/>
      <c r="B70" s="270" t="s">
        <v>113</v>
      </c>
      <c r="C70" s="273">
        <v>2122</v>
      </c>
      <c r="D70" s="286">
        <v>44</v>
      </c>
      <c r="E70" s="292">
        <f t="shared" si="0"/>
        <v>2.0735155513666355</v>
      </c>
      <c r="F70" s="392"/>
    </row>
    <row r="71" spans="1:6" x14ac:dyDescent="0.25">
      <c r="A71" s="439"/>
      <c r="B71" s="270" t="s">
        <v>114</v>
      </c>
      <c r="C71" s="273">
        <v>1591</v>
      </c>
      <c r="D71" s="286">
        <v>89</v>
      </c>
      <c r="E71" s="292">
        <f t="shared" si="0"/>
        <v>5.5939660590823381</v>
      </c>
      <c r="F71" s="392"/>
    </row>
    <row r="72" spans="1:6" x14ac:dyDescent="0.25">
      <c r="A72" s="438" t="s">
        <v>132</v>
      </c>
      <c r="B72" s="270" t="s">
        <v>115</v>
      </c>
      <c r="C72" s="273">
        <v>5462</v>
      </c>
      <c r="D72" s="286">
        <v>310</v>
      </c>
      <c r="E72" s="292">
        <f t="shared" si="0"/>
        <v>5.6755767118271701</v>
      </c>
      <c r="F72" s="392"/>
    </row>
    <row r="73" spans="1:6" x14ac:dyDescent="0.25">
      <c r="A73" s="438"/>
      <c r="B73" s="270" t="s">
        <v>116</v>
      </c>
      <c r="C73" s="273">
        <v>2164</v>
      </c>
      <c r="D73" s="286">
        <v>128</v>
      </c>
      <c r="E73" s="292">
        <f t="shared" si="0"/>
        <v>5.9149722735674679</v>
      </c>
      <c r="F73" s="392"/>
    </row>
    <row r="74" spans="1:6" x14ac:dyDescent="0.25">
      <c r="A74" s="438"/>
      <c r="B74" s="270" t="s">
        <v>117</v>
      </c>
      <c r="C74" s="273">
        <v>2037</v>
      </c>
      <c r="D74" s="286">
        <v>905</v>
      </c>
      <c r="E74" s="292">
        <f t="shared" ref="E74:E80" si="1">D74/C74*100</f>
        <v>44.428080510554736</v>
      </c>
      <c r="F74" s="392"/>
    </row>
    <row r="75" spans="1:6" x14ac:dyDescent="0.25">
      <c r="A75" s="438"/>
      <c r="B75" s="270" t="s">
        <v>118</v>
      </c>
      <c r="C75" s="273">
        <v>2347</v>
      </c>
      <c r="D75" s="286">
        <v>216</v>
      </c>
      <c r="E75" s="292">
        <f t="shared" si="1"/>
        <v>9.2032381763953985</v>
      </c>
      <c r="F75" s="392"/>
    </row>
    <row r="76" spans="1:6" x14ac:dyDescent="0.25">
      <c r="A76" s="438"/>
      <c r="B76" s="270" t="s">
        <v>119</v>
      </c>
      <c r="C76" s="273">
        <v>3769</v>
      </c>
      <c r="D76" s="286">
        <v>127</v>
      </c>
      <c r="E76" s="292">
        <f t="shared" si="1"/>
        <v>3.3695940567789866</v>
      </c>
      <c r="F76" s="392"/>
    </row>
    <row r="77" spans="1:6" x14ac:dyDescent="0.25">
      <c r="A77" s="438"/>
      <c r="B77" s="270" t="s">
        <v>120</v>
      </c>
      <c r="C77" s="273">
        <v>692</v>
      </c>
      <c r="D77" s="286">
        <v>0</v>
      </c>
      <c r="E77" s="292">
        <f t="shared" si="1"/>
        <v>0</v>
      </c>
      <c r="F77" s="392"/>
    </row>
    <row r="78" spans="1:6" s="390" customFormat="1" ht="17.25" x14ac:dyDescent="0.25">
      <c r="A78" s="386"/>
      <c r="B78" s="294" t="s">
        <v>375</v>
      </c>
      <c r="C78" s="273">
        <f>SUM(C21,C34,C37,C44,C77)</f>
        <v>1640</v>
      </c>
      <c r="D78" s="286">
        <v>73</v>
      </c>
      <c r="E78" s="292">
        <f t="shared" si="1"/>
        <v>4.4512195121951219</v>
      </c>
      <c r="F78" s="314"/>
    </row>
    <row r="79" spans="1:6" x14ac:dyDescent="0.25">
      <c r="A79" s="277"/>
      <c r="B79" s="279" t="s">
        <v>275</v>
      </c>
      <c r="C79" s="276">
        <v>0</v>
      </c>
      <c r="D79" s="293">
        <v>39</v>
      </c>
      <c r="E79" s="295">
        <v>0</v>
      </c>
      <c r="F79" s="264"/>
    </row>
    <row r="80" spans="1:6" x14ac:dyDescent="0.25">
      <c r="A80" s="264"/>
      <c r="B80" s="269" t="s">
        <v>121</v>
      </c>
      <c r="C80" s="208">
        <f>SUM(C9:C77)</f>
        <v>289247</v>
      </c>
      <c r="D80" s="208">
        <f>SUM(D9:D79)</f>
        <v>48990</v>
      </c>
      <c r="E80" s="389">
        <f t="shared" si="1"/>
        <v>16.937081456333168</v>
      </c>
      <c r="F80" s="271"/>
    </row>
    <row r="81" spans="1:5" x14ac:dyDescent="0.25">
      <c r="A81" s="55"/>
    </row>
    <row r="82" spans="1:5" x14ac:dyDescent="0.25">
      <c r="A82" s="35" t="s">
        <v>376</v>
      </c>
    </row>
    <row r="83" spans="1:5" ht="17.25" x14ac:dyDescent="0.25">
      <c r="A83" s="391" t="s">
        <v>377</v>
      </c>
    </row>
    <row r="85" spans="1:5" s="410" customFormat="1" ht="15.75" x14ac:dyDescent="0.25">
      <c r="A85" s="345" t="s">
        <v>280</v>
      </c>
    </row>
    <row r="86" spans="1:5" s="410" customFormat="1" ht="15.75" x14ac:dyDescent="0.25">
      <c r="A86" s="401" t="s">
        <v>404</v>
      </c>
    </row>
    <row r="87" spans="1:5" x14ac:dyDescent="0.25">
      <c r="B87" s="544" t="s">
        <v>122</v>
      </c>
      <c r="C87" s="546" t="s">
        <v>276</v>
      </c>
      <c r="D87" s="546" t="s">
        <v>277</v>
      </c>
      <c r="E87" s="546" t="s">
        <v>290</v>
      </c>
    </row>
    <row r="88" spans="1:5" ht="55.9" customHeight="1" x14ac:dyDescent="0.25">
      <c r="B88" s="545"/>
      <c r="C88" s="547"/>
      <c r="D88" s="547"/>
      <c r="E88" s="547"/>
    </row>
    <row r="89" spans="1:5" x14ac:dyDescent="0.25">
      <c r="B89" s="284" t="s">
        <v>98</v>
      </c>
      <c r="C89" s="273">
        <v>13861</v>
      </c>
      <c r="D89" s="286">
        <v>4287</v>
      </c>
      <c r="E89" s="292">
        <f t="shared" ref="E89:E93" si="2">D89/C89*100</f>
        <v>30.928504436909314</v>
      </c>
    </row>
    <row r="90" spans="1:5" x14ac:dyDescent="0.25">
      <c r="B90" s="284" t="s">
        <v>99</v>
      </c>
      <c r="C90" s="273">
        <v>8772</v>
      </c>
      <c r="D90" s="286">
        <v>2680</v>
      </c>
      <c r="E90" s="292">
        <f t="shared" si="2"/>
        <v>30.551755585955316</v>
      </c>
    </row>
    <row r="91" spans="1:5" x14ac:dyDescent="0.25">
      <c r="B91" s="284" t="s">
        <v>100</v>
      </c>
      <c r="C91" s="273">
        <v>5171</v>
      </c>
      <c r="D91" s="286">
        <v>1198</v>
      </c>
      <c r="E91" s="292">
        <f t="shared" si="2"/>
        <v>23.167665828659835</v>
      </c>
    </row>
    <row r="92" spans="1:5" x14ac:dyDescent="0.25">
      <c r="B92" s="284" t="s">
        <v>109</v>
      </c>
      <c r="C92" s="273">
        <v>2889</v>
      </c>
      <c r="D92" s="286">
        <v>651</v>
      </c>
      <c r="E92" s="292">
        <f t="shared" si="2"/>
        <v>22.533748701973</v>
      </c>
    </row>
    <row r="93" spans="1:5" x14ac:dyDescent="0.25">
      <c r="B93" s="283" t="s">
        <v>412</v>
      </c>
      <c r="C93" s="208">
        <f>SUM(C89:C92)</f>
        <v>30693</v>
      </c>
      <c r="D93" s="208">
        <f>SUM(D89:D92)</f>
        <v>8816</v>
      </c>
      <c r="E93" s="389">
        <f t="shared" si="2"/>
        <v>28.723161632945622</v>
      </c>
    </row>
    <row r="96" spans="1:5" x14ac:dyDescent="0.25">
      <c r="B96" s="283" t="s">
        <v>413</v>
      </c>
      <c r="C96" s="208">
        <f>SUM(C9:C77)</f>
        <v>289247</v>
      </c>
      <c r="D96" s="208">
        <f>SUM(D9:D79)</f>
        <v>48990</v>
      </c>
      <c r="E96" s="389">
        <f t="shared" ref="E96" si="3">D96/C96*100</f>
        <v>16.937081456333168</v>
      </c>
    </row>
  </sheetData>
  <mergeCells count="19">
    <mergeCell ref="B87:B88"/>
    <mergeCell ref="C87:C88"/>
    <mergeCell ref="D87:D88"/>
    <mergeCell ref="E87:E88"/>
    <mergeCell ref="E7:E8"/>
    <mergeCell ref="D7:D8"/>
    <mergeCell ref="B7:B8"/>
    <mergeCell ref="A7:A8"/>
    <mergeCell ref="C7:C8"/>
    <mergeCell ref="A72:A77"/>
    <mergeCell ref="A9:A14"/>
    <mergeCell ref="A15:A21"/>
    <mergeCell ref="A22:A28"/>
    <mergeCell ref="A29:A37"/>
    <mergeCell ref="A38:A44"/>
    <mergeCell ref="A45:A54"/>
    <mergeCell ref="A55:A59"/>
    <mergeCell ref="A60:A62"/>
    <mergeCell ref="A63:A7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/>
  <dimension ref="A1:F94"/>
  <sheetViews>
    <sheetView tabSelected="1" topLeftCell="A72" workbookViewId="0">
      <selection activeCell="L84" sqref="L84"/>
    </sheetView>
  </sheetViews>
  <sheetFormatPr baseColWidth="10" defaultRowHeight="15" x14ac:dyDescent="0.25"/>
  <cols>
    <col min="1" max="1" width="15.5703125" customWidth="1"/>
    <col min="2" max="2" width="30.5703125" customWidth="1"/>
    <col min="3" max="3" width="15.5703125" customWidth="1"/>
    <col min="4" max="4" width="21.5703125" customWidth="1"/>
    <col min="5" max="5" width="15.5703125" customWidth="1"/>
  </cols>
  <sheetData>
    <row r="1" spans="1:6" s="267" customFormat="1" ht="27" customHeight="1" x14ac:dyDescent="0.4">
      <c r="A1" s="282"/>
      <c r="B1" s="543" t="s">
        <v>134</v>
      </c>
      <c r="C1" s="543"/>
      <c r="D1" s="543"/>
      <c r="E1" s="543"/>
      <c r="F1" s="543"/>
    </row>
    <row r="2" spans="1:6" x14ac:dyDescent="0.25">
      <c r="A2" s="280"/>
      <c r="B2" s="280"/>
      <c r="C2" s="280"/>
      <c r="D2" s="280"/>
      <c r="E2" s="296"/>
    </row>
    <row r="3" spans="1:6" ht="15.75" x14ac:dyDescent="0.25">
      <c r="A3" s="281" t="s">
        <v>283</v>
      </c>
      <c r="B3" s="281"/>
      <c r="C3" s="280"/>
      <c r="D3" s="280"/>
      <c r="E3" s="296"/>
    </row>
    <row r="4" spans="1:6" ht="15.75" x14ac:dyDescent="0.25">
      <c r="A4" s="281"/>
      <c r="B4" s="281"/>
      <c r="C4" s="280"/>
      <c r="D4" s="280"/>
      <c r="E4" s="297"/>
    </row>
    <row r="5" spans="1:6" ht="15.75" x14ac:dyDescent="0.25">
      <c r="A5" s="345" t="s">
        <v>405</v>
      </c>
      <c r="B5" s="353"/>
      <c r="C5" s="352"/>
      <c r="D5" s="352"/>
      <c r="E5" s="354"/>
    </row>
    <row r="6" spans="1:6" x14ac:dyDescent="0.25">
      <c r="A6" s="280"/>
      <c r="B6" s="280"/>
      <c r="C6" s="280"/>
      <c r="D6" s="306"/>
      <c r="E6" s="298"/>
    </row>
    <row r="7" spans="1:6" x14ac:dyDescent="0.25">
      <c r="A7" s="442" t="s">
        <v>123</v>
      </c>
      <c r="B7" s="544" t="s">
        <v>122</v>
      </c>
      <c r="C7" s="546" t="s">
        <v>193</v>
      </c>
      <c r="D7" s="549" t="s">
        <v>281</v>
      </c>
      <c r="E7" s="551" t="s">
        <v>282</v>
      </c>
    </row>
    <row r="8" spans="1:6" x14ac:dyDescent="0.25">
      <c r="A8" s="444"/>
      <c r="B8" s="545"/>
      <c r="C8" s="547"/>
      <c r="D8" s="550"/>
      <c r="E8" s="552"/>
    </row>
    <row r="9" spans="1:6" x14ac:dyDescent="0.25">
      <c r="A9" s="548" t="s">
        <v>124</v>
      </c>
      <c r="B9" s="289" t="s">
        <v>52</v>
      </c>
      <c r="C9" s="287">
        <v>4368</v>
      </c>
      <c r="D9" s="287">
        <v>2400</v>
      </c>
      <c r="E9" s="291">
        <f>D9/C9*100</f>
        <v>54.945054945054949</v>
      </c>
    </row>
    <row r="10" spans="1:6" x14ac:dyDescent="0.25">
      <c r="A10" s="438"/>
      <c r="B10" s="284" t="s">
        <v>53</v>
      </c>
      <c r="C10" s="286">
        <v>12395</v>
      </c>
      <c r="D10" s="286">
        <v>6697</v>
      </c>
      <c r="E10" s="292">
        <f t="shared" ref="E10:E73" si="0">D10/C10*100</f>
        <v>54.029850746268657</v>
      </c>
    </row>
    <row r="11" spans="1:6" x14ac:dyDescent="0.25">
      <c r="A11" s="438"/>
      <c r="B11" s="284" t="s">
        <v>54</v>
      </c>
      <c r="C11" s="286">
        <v>10782</v>
      </c>
      <c r="D11" s="286">
        <v>5809</v>
      </c>
      <c r="E11" s="292">
        <f t="shared" si="0"/>
        <v>53.876831756631425</v>
      </c>
    </row>
    <row r="12" spans="1:6" x14ac:dyDescent="0.25">
      <c r="A12" s="438"/>
      <c r="B12" s="284" t="s">
        <v>55</v>
      </c>
      <c r="C12" s="286">
        <v>7489</v>
      </c>
      <c r="D12" s="286">
        <v>4322</v>
      </c>
      <c r="E12" s="292">
        <f t="shared" si="0"/>
        <v>57.71130992121779</v>
      </c>
    </row>
    <row r="13" spans="1:6" x14ac:dyDescent="0.25">
      <c r="A13" s="438"/>
      <c r="B13" s="284" t="s">
        <v>56</v>
      </c>
      <c r="C13" s="286">
        <v>7911</v>
      </c>
      <c r="D13" s="286">
        <v>4457</v>
      </c>
      <c r="E13" s="292">
        <f t="shared" si="0"/>
        <v>56.339274428011635</v>
      </c>
    </row>
    <row r="14" spans="1:6" x14ac:dyDescent="0.25">
      <c r="A14" s="438"/>
      <c r="B14" s="284" t="s">
        <v>57</v>
      </c>
      <c r="C14" s="286">
        <v>4565</v>
      </c>
      <c r="D14" s="286">
        <v>2509</v>
      </c>
      <c r="E14" s="292">
        <f t="shared" si="0"/>
        <v>54.961664841182909</v>
      </c>
    </row>
    <row r="15" spans="1:6" x14ac:dyDescent="0.25">
      <c r="A15" s="438" t="s">
        <v>125</v>
      </c>
      <c r="B15" s="284" t="s">
        <v>58</v>
      </c>
      <c r="C15" s="286">
        <v>2651</v>
      </c>
      <c r="D15" s="286">
        <v>1578</v>
      </c>
      <c r="E15" s="292">
        <f t="shared" si="0"/>
        <v>59.524707657487738</v>
      </c>
    </row>
    <row r="16" spans="1:6" x14ac:dyDescent="0.25">
      <c r="A16" s="438"/>
      <c r="B16" s="284" t="s">
        <v>59</v>
      </c>
      <c r="C16" s="286">
        <v>2667</v>
      </c>
      <c r="D16" s="286">
        <v>1625</v>
      </c>
      <c r="E16" s="292">
        <f t="shared" si="0"/>
        <v>60.929883764529436</v>
      </c>
    </row>
    <row r="17" spans="1:5" x14ac:dyDescent="0.25">
      <c r="A17" s="438"/>
      <c r="B17" s="284" t="s">
        <v>60</v>
      </c>
      <c r="C17" s="286">
        <v>3623</v>
      </c>
      <c r="D17" s="286">
        <v>2068</v>
      </c>
      <c r="E17" s="292">
        <f t="shared" si="0"/>
        <v>57.079768147943689</v>
      </c>
    </row>
    <row r="18" spans="1:5" x14ac:dyDescent="0.25">
      <c r="A18" s="438"/>
      <c r="B18" s="284" t="s">
        <v>61</v>
      </c>
      <c r="C18" s="286">
        <v>3004</v>
      </c>
      <c r="D18" s="286">
        <v>1803</v>
      </c>
      <c r="E18" s="292">
        <f t="shared" si="0"/>
        <v>60.019973368841541</v>
      </c>
    </row>
    <row r="19" spans="1:5" x14ac:dyDescent="0.25">
      <c r="A19" s="438"/>
      <c r="B19" s="284" t="s">
        <v>62</v>
      </c>
      <c r="C19" s="286">
        <v>4026</v>
      </c>
      <c r="D19" s="286">
        <v>2165</v>
      </c>
      <c r="E19" s="292">
        <f t="shared" si="0"/>
        <v>53.775459513164435</v>
      </c>
    </row>
    <row r="20" spans="1:5" x14ac:dyDescent="0.25">
      <c r="A20" s="438"/>
      <c r="B20" s="284" t="s">
        <v>63</v>
      </c>
      <c r="C20" s="286">
        <v>2412</v>
      </c>
      <c r="D20" s="286">
        <v>1471</v>
      </c>
      <c r="E20" s="292">
        <f t="shared" si="0"/>
        <v>60.986733001658379</v>
      </c>
    </row>
    <row r="21" spans="1:5" ht="15" customHeight="1" x14ac:dyDescent="0.25">
      <c r="A21" s="438"/>
      <c r="B21" s="284" t="s">
        <v>64</v>
      </c>
      <c r="C21" s="285">
        <v>31</v>
      </c>
      <c r="D21" s="286">
        <v>25</v>
      </c>
      <c r="E21" s="292">
        <f t="shared" si="0"/>
        <v>80.645161290322577</v>
      </c>
    </row>
    <row r="22" spans="1:5" x14ac:dyDescent="0.25">
      <c r="A22" s="439" t="s">
        <v>126</v>
      </c>
      <c r="B22" s="284" t="s">
        <v>65</v>
      </c>
      <c r="C22" s="286">
        <v>6094</v>
      </c>
      <c r="D22" s="286">
        <v>3817</v>
      </c>
      <c r="E22" s="292">
        <f t="shared" si="0"/>
        <v>62.635379061371843</v>
      </c>
    </row>
    <row r="23" spans="1:5" x14ac:dyDescent="0.25">
      <c r="A23" s="439"/>
      <c r="B23" s="284" t="s">
        <v>66</v>
      </c>
      <c r="C23" s="286">
        <v>3951</v>
      </c>
      <c r="D23" s="286">
        <v>2274</v>
      </c>
      <c r="E23" s="292">
        <f t="shared" si="0"/>
        <v>57.555049354593777</v>
      </c>
    </row>
    <row r="24" spans="1:5" x14ac:dyDescent="0.25">
      <c r="A24" s="439"/>
      <c r="B24" s="284" t="s">
        <v>67</v>
      </c>
      <c r="C24" s="286">
        <v>2690</v>
      </c>
      <c r="D24" s="286">
        <v>1716</v>
      </c>
      <c r="E24" s="292">
        <f t="shared" si="0"/>
        <v>63.791821561338288</v>
      </c>
    </row>
    <row r="25" spans="1:5" x14ac:dyDescent="0.25">
      <c r="A25" s="439"/>
      <c r="B25" s="284" t="s">
        <v>68</v>
      </c>
      <c r="C25" s="286">
        <v>4156</v>
      </c>
      <c r="D25" s="286">
        <v>2411</v>
      </c>
      <c r="E25" s="292">
        <f t="shared" si="0"/>
        <v>58.012512030798845</v>
      </c>
    </row>
    <row r="26" spans="1:5" x14ac:dyDescent="0.25">
      <c r="A26" s="439"/>
      <c r="B26" s="284" t="s">
        <v>69</v>
      </c>
      <c r="C26" s="286">
        <v>1820</v>
      </c>
      <c r="D26" s="286">
        <v>1090</v>
      </c>
      <c r="E26" s="292">
        <f t="shared" si="0"/>
        <v>59.890109890109891</v>
      </c>
    </row>
    <row r="27" spans="1:5" x14ac:dyDescent="0.25">
      <c r="A27" s="439"/>
      <c r="B27" s="284" t="s">
        <v>70</v>
      </c>
      <c r="C27" s="286">
        <v>2300</v>
      </c>
      <c r="D27" s="286">
        <v>1457</v>
      </c>
      <c r="E27" s="292">
        <f t="shared" si="0"/>
        <v>63.34782608695653</v>
      </c>
    </row>
    <row r="28" spans="1:5" x14ac:dyDescent="0.25">
      <c r="A28" s="439"/>
      <c r="B28" s="284" t="s">
        <v>71</v>
      </c>
      <c r="C28" s="286">
        <v>1212</v>
      </c>
      <c r="D28" s="286">
        <v>726</v>
      </c>
      <c r="E28" s="292">
        <f t="shared" si="0"/>
        <v>59.900990099009896</v>
      </c>
    </row>
    <row r="29" spans="1:5" x14ac:dyDescent="0.25">
      <c r="A29" s="438" t="s">
        <v>127</v>
      </c>
      <c r="B29" s="284" t="s">
        <v>72</v>
      </c>
      <c r="C29" s="286">
        <v>6399</v>
      </c>
      <c r="D29" s="286">
        <v>3811</v>
      </c>
      <c r="E29" s="292">
        <f t="shared" si="0"/>
        <v>59.556180653227067</v>
      </c>
    </row>
    <row r="30" spans="1:5" x14ac:dyDescent="0.25">
      <c r="A30" s="438"/>
      <c r="B30" s="284" t="s">
        <v>73</v>
      </c>
      <c r="C30" s="286">
        <v>2221</v>
      </c>
      <c r="D30" s="286">
        <v>1273</v>
      </c>
      <c r="E30" s="292">
        <f t="shared" si="0"/>
        <v>57.316524088248535</v>
      </c>
    </row>
    <row r="31" spans="1:5" x14ac:dyDescent="0.25">
      <c r="A31" s="438"/>
      <c r="B31" s="284" t="s">
        <v>74</v>
      </c>
      <c r="C31" s="286">
        <v>2508</v>
      </c>
      <c r="D31" s="286">
        <v>1498</v>
      </c>
      <c r="E31" s="292">
        <f t="shared" si="0"/>
        <v>59.728867623604465</v>
      </c>
    </row>
    <row r="32" spans="1:5" x14ac:dyDescent="0.25">
      <c r="A32" s="438"/>
      <c r="B32" s="284" t="s">
        <v>75</v>
      </c>
      <c r="C32" s="286">
        <v>1756</v>
      </c>
      <c r="D32" s="286">
        <v>1127</v>
      </c>
      <c r="E32" s="292">
        <f t="shared" si="0"/>
        <v>64.179954441913452</v>
      </c>
    </row>
    <row r="33" spans="1:5" x14ac:dyDescent="0.25">
      <c r="A33" s="438"/>
      <c r="B33" s="284" t="s">
        <v>76</v>
      </c>
      <c r="C33" s="285">
        <v>633</v>
      </c>
      <c r="D33" s="286">
        <v>383</v>
      </c>
      <c r="E33" s="292">
        <f t="shared" si="0"/>
        <v>60.505529225908376</v>
      </c>
    </row>
    <row r="34" spans="1:5" x14ac:dyDescent="0.25">
      <c r="A34" s="438"/>
      <c r="B34" s="284" t="s">
        <v>77</v>
      </c>
      <c r="C34" s="285">
        <v>125</v>
      </c>
      <c r="D34" s="286">
        <v>90</v>
      </c>
      <c r="E34" s="292">
        <f t="shared" si="0"/>
        <v>72</v>
      </c>
    </row>
    <row r="35" spans="1:5" x14ac:dyDescent="0.25">
      <c r="A35" s="438"/>
      <c r="B35" s="284" t="s">
        <v>78</v>
      </c>
      <c r="C35" s="286">
        <v>2561</v>
      </c>
      <c r="D35" s="286">
        <v>1566</v>
      </c>
      <c r="E35" s="292">
        <f t="shared" si="0"/>
        <v>61.147989066770791</v>
      </c>
    </row>
    <row r="36" spans="1:5" x14ac:dyDescent="0.25">
      <c r="A36" s="438"/>
      <c r="B36" s="284" t="s">
        <v>79</v>
      </c>
      <c r="C36" s="286">
        <v>3450</v>
      </c>
      <c r="D36" s="286">
        <v>1932</v>
      </c>
      <c r="E36" s="292">
        <f t="shared" si="0"/>
        <v>56.000000000000007</v>
      </c>
    </row>
    <row r="37" spans="1:5" x14ac:dyDescent="0.25">
      <c r="A37" s="438"/>
      <c r="B37" s="284" t="s">
        <v>80</v>
      </c>
      <c r="C37" s="285">
        <v>355</v>
      </c>
      <c r="D37" s="286">
        <v>172</v>
      </c>
      <c r="E37" s="292">
        <f t="shared" si="0"/>
        <v>48.450704225352112</v>
      </c>
    </row>
    <row r="38" spans="1:5" x14ac:dyDescent="0.25">
      <c r="A38" s="438" t="s">
        <v>128</v>
      </c>
      <c r="B38" s="284" t="s">
        <v>81</v>
      </c>
      <c r="C38" s="286">
        <v>3987</v>
      </c>
      <c r="D38" s="286">
        <v>2606</v>
      </c>
      <c r="E38" s="292">
        <f t="shared" si="0"/>
        <v>65.362427890644597</v>
      </c>
    </row>
    <row r="39" spans="1:5" x14ac:dyDescent="0.25">
      <c r="A39" s="438"/>
      <c r="B39" s="284" t="s">
        <v>82</v>
      </c>
      <c r="C39" s="286">
        <v>1112</v>
      </c>
      <c r="D39" s="286">
        <v>720</v>
      </c>
      <c r="E39" s="292">
        <f t="shared" si="0"/>
        <v>64.748201438848923</v>
      </c>
    </row>
    <row r="40" spans="1:5" x14ac:dyDescent="0.25">
      <c r="A40" s="438"/>
      <c r="B40" s="284" t="s">
        <v>83</v>
      </c>
      <c r="C40" s="286">
        <v>2438</v>
      </c>
      <c r="D40" s="286">
        <v>1525</v>
      </c>
      <c r="E40" s="292">
        <f t="shared" si="0"/>
        <v>62.551271534044297</v>
      </c>
    </row>
    <row r="41" spans="1:5" x14ac:dyDescent="0.25">
      <c r="A41" s="438"/>
      <c r="B41" s="284" t="s">
        <v>84</v>
      </c>
      <c r="C41" s="286">
        <v>2464</v>
      </c>
      <c r="D41" s="286">
        <v>1523</v>
      </c>
      <c r="E41" s="292">
        <f t="shared" si="0"/>
        <v>61.810064935064936</v>
      </c>
    </row>
    <row r="42" spans="1:5" x14ac:dyDescent="0.25">
      <c r="A42" s="438"/>
      <c r="B42" s="284" t="s">
        <v>85</v>
      </c>
      <c r="C42" s="286">
        <v>1345</v>
      </c>
      <c r="D42" s="286">
        <v>892</v>
      </c>
      <c r="E42" s="292">
        <f t="shared" si="0"/>
        <v>66.319702602230478</v>
      </c>
    </row>
    <row r="43" spans="1:5" x14ac:dyDescent="0.25">
      <c r="A43" s="438"/>
      <c r="B43" s="284" t="s">
        <v>86</v>
      </c>
      <c r="C43" s="286">
        <v>1249</v>
      </c>
      <c r="D43" s="286">
        <v>772</v>
      </c>
      <c r="E43" s="292">
        <f t="shared" si="0"/>
        <v>61.809447558046436</v>
      </c>
    </row>
    <row r="44" spans="1:5" x14ac:dyDescent="0.25">
      <c r="A44" s="438"/>
      <c r="B44" s="284" t="s">
        <v>87</v>
      </c>
      <c r="C44" s="285">
        <v>314</v>
      </c>
      <c r="D44" s="286">
        <v>205</v>
      </c>
      <c r="E44" s="292">
        <f t="shared" si="0"/>
        <v>65.286624203821646</v>
      </c>
    </row>
    <row r="45" spans="1:5" x14ac:dyDescent="0.25">
      <c r="A45" s="438" t="s">
        <v>129</v>
      </c>
      <c r="B45" s="284" t="s">
        <v>88</v>
      </c>
      <c r="C45" s="286">
        <v>3453</v>
      </c>
      <c r="D45" s="286">
        <v>1709</v>
      </c>
      <c r="E45" s="292">
        <f t="shared" si="0"/>
        <v>49.493194323776422</v>
      </c>
    </row>
    <row r="46" spans="1:5" x14ac:dyDescent="0.25">
      <c r="A46" s="438"/>
      <c r="B46" s="284" t="s">
        <v>89</v>
      </c>
      <c r="C46" s="286">
        <v>5699</v>
      </c>
      <c r="D46" s="286">
        <v>2871</v>
      </c>
      <c r="E46" s="292">
        <f t="shared" si="0"/>
        <v>50.377259168275131</v>
      </c>
    </row>
    <row r="47" spans="1:5" x14ac:dyDescent="0.25">
      <c r="A47" s="438"/>
      <c r="B47" s="284" t="s">
        <v>90</v>
      </c>
      <c r="C47" s="286">
        <v>3057</v>
      </c>
      <c r="D47" s="286">
        <v>1774</v>
      </c>
      <c r="E47" s="292">
        <f t="shared" si="0"/>
        <v>58.030749100425247</v>
      </c>
    </row>
    <row r="48" spans="1:5" x14ac:dyDescent="0.25">
      <c r="A48" s="438"/>
      <c r="B48" s="284" t="s">
        <v>91</v>
      </c>
      <c r="C48" s="286">
        <v>1831</v>
      </c>
      <c r="D48" s="286">
        <v>1147</v>
      </c>
      <c r="E48" s="292">
        <f t="shared" si="0"/>
        <v>62.64336428181322</v>
      </c>
    </row>
    <row r="49" spans="1:5" x14ac:dyDescent="0.25">
      <c r="A49" s="438"/>
      <c r="B49" s="284" t="s">
        <v>92</v>
      </c>
      <c r="C49" s="286">
        <v>6877</v>
      </c>
      <c r="D49" s="286">
        <v>3881</v>
      </c>
      <c r="E49" s="292">
        <f t="shared" si="0"/>
        <v>56.434491784208227</v>
      </c>
    </row>
    <row r="50" spans="1:5" x14ac:dyDescent="0.25">
      <c r="A50" s="438"/>
      <c r="B50" s="284" t="s">
        <v>93</v>
      </c>
      <c r="C50" s="286">
        <v>7043</v>
      </c>
      <c r="D50" s="286">
        <v>3931</v>
      </c>
      <c r="E50" s="292">
        <f t="shared" si="0"/>
        <v>55.81428368592929</v>
      </c>
    </row>
    <row r="51" spans="1:5" x14ac:dyDescent="0.25">
      <c r="A51" s="438"/>
      <c r="B51" s="284" t="s">
        <v>94</v>
      </c>
      <c r="C51" s="286">
        <v>2362</v>
      </c>
      <c r="D51" s="286">
        <v>1539</v>
      </c>
      <c r="E51" s="292">
        <f t="shared" si="0"/>
        <v>65.156646909398816</v>
      </c>
    </row>
    <row r="52" spans="1:5" x14ac:dyDescent="0.25">
      <c r="A52" s="438"/>
      <c r="B52" s="284" t="s">
        <v>95</v>
      </c>
      <c r="C52" s="286">
        <v>5680</v>
      </c>
      <c r="D52" s="286">
        <v>3245</v>
      </c>
      <c r="E52" s="292">
        <f t="shared" si="0"/>
        <v>57.130281690140848</v>
      </c>
    </row>
    <row r="53" spans="1:5" x14ac:dyDescent="0.25">
      <c r="A53" s="438"/>
      <c r="B53" s="284" t="s">
        <v>96</v>
      </c>
      <c r="C53" s="286">
        <v>1827</v>
      </c>
      <c r="D53" s="286">
        <v>1043</v>
      </c>
      <c r="E53" s="292">
        <f t="shared" si="0"/>
        <v>57.088122605363992</v>
      </c>
    </row>
    <row r="54" spans="1:5" x14ac:dyDescent="0.25">
      <c r="A54" s="438"/>
      <c r="B54" s="284" t="s">
        <v>97</v>
      </c>
      <c r="C54" s="286">
        <v>2824</v>
      </c>
      <c r="D54" s="286">
        <v>1743</v>
      </c>
      <c r="E54" s="292">
        <f t="shared" si="0"/>
        <v>61.720963172804531</v>
      </c>
    </row>
    <row r="55" spans="1:5" x14ac:dyDescent="0.25">
      <c r="A55" s="438" t="s">
        <v>130</v>
      </c>
      <c r="B55" s="284" t="s">
        <v>98</v>
      </c>
      <c r="C55" s="286">
        <v>10725</v>
      </c>
      <c r="D55" s="286">
        <v>5369</v>
      </c>
      <c r="E55" s="292">
        <f t="shared" si="0"/>
        <v>50.060606060606062</v>
      </c>
    </row>
    <row r="56" spans="1:5" x14ac:dyDescent="0.25">
      <c r="A56" s="438"/>
      <c r="B56" s="284" t="s">
        <v>99</v>
      </c>
      <c r="C56" s="286">
        <v>6795</v>
      </c>
      <c r="D56" s="286">
        <v>3496</v>
      </c>
      <c r="E56" s="292">
        <f t="shared" si="0"/>
        <v>51.449595290654891</v>
      </c>
    </row>
    <row r="57" spans="1:5" x14ac:dyDescent="0.25">
      <c r="A57" s="438"/>
      <c r="B57" s="284" t="s">
        <v>100</v>
      </c>
      <c r="C57" s="286">
        <v>4083</v>
      </c>
      <c r="D57" s="286">
        <v>2342</v>
      </c>
      <c r="E57" s="292">
        <f t="shared" si="0"/>
        <v>57.359784472201817</v>
      </c>
    </row>
    <row r="58" spans="1:5" x14ac:dyDescent="0.25">
      <c r="A58" s="438"/>
      <c r="B58" s="284" t="s">
        <v>101</v>
      </c>
      <c r="C58" s="286">
        <v>3443</v>
      </c>
      <c r="D58" s="286">
        <v>2109</v>
      </c>
      <c r="E58" s="292">
        <f t="shared" si="0"/>
        <v>61.254719721173402</v>
      </c>
    </row>
    <row r="59" spans="1:5" x14ac:dyDescent="0.25">
      <c r="A59" s="438"/>
      <c r="B59" s="284" t="s">
        <v>102</v>
      </c>
      <c r="C59" s="286">
        <v>4603</v>
      </c>
      <c r="D59" s="286">
        <v>2649</v>
      </c>
      <c r="E59" s="292">
        <f t="shared" si="0"/>
        <v>57.549424288507502</v>
      </c>
    </row>
    <row r="60" spans="1:5" x14ac:dyDescent="0.25">
      <c r="A60" s="438" t="s">
        <v>131</v>
      </c>
      <c r="B60" s="284" t="s">
        <v>103</v>
      </c>
      <c r="C60" s="286">
        <v>8686</v>
      </c>
      <c r="D60" s="286">
        <v>4791</v>
      </c>
      <c r="E60" s="292">
        <f t="shared" si="0"/>
        <v>55.157725074833067</v>
      </c>
    </row>
    <row r="61" spans="1:5" x14ac:dyDescent="0.25">
      <c r="A61" s="438"/>
      <c r="B61" s="284" t="s">
        <v>104</v>
      </c>
      <c r="C61" s="286">
        <v>5050</v>
      </c>
      <c r="D61" s="286">
        <v>2891</v>
      </c>
      <c r="E61" s="292">
        <f t="shared" si="0"/>
        <v>57.247524752475243</v>
      </c>
    </row>
    <row r="62" spans="1:5" ht="15" customHeight="1" x14ac:dyDescent="0.25">
      <c r="A62" s="438"/>
      <c r="B62" s="284" t="s">
        <v>105</v>
      </c>
      <c r="C62" s="285">
        <v>853</v>
      </c>
      <c r="D62" s="286">
        <v>537</v>
      </c>
      <c r="E62" s="292">
        <f t="shared" si="0"/>
        <v>62.954279015240331</v>
      </c>
    </row>
    <row r="63" spans="1:5" x14ac:dyDescent="0.25">
      <c r="A63" s="439" t="s">
        <v>133</v>
      </c>
      <c r="B63" s="284" t="s">
        <v>106</v>
      </c>
      <c r="C63" s="286">
        <v>3021</v>
      </c>
      <c r="D63" s="286">
        <v>1800</v>
      </c>
      <c r="E63" s="292">
        <f t="shared" si="0"/>
        <v>59.582919563058589</v>
      </c>
    </row>
    <row r="64" spans="1:5" x14ac:dyDescent="0.25">
      <c r="A64" s="439"/>
      <c r="B64" s="284" t="s">
        <v>107</v>
      </c>
      <c r="C64" s="286">
        <v>2585</v>
      </c>
      <c r="D64" s="286">
        <v>1384</v>
      </c>
      <c r="E64" s="292">
        <f t="shared" si="0"/>
        <v>53.539651837524183</v>
      </c>
    </row>
    <row r="65" spans="1:5" x14ac:dyDescent="0.25">
      <c r="A65" s="439"/>
      <c r="B65" s="284" t="s">
        <v>108</v>
      </c>
      <c r="C65" s="286">
        <v>1244</v>
      </c>
      <c r="D65" s="286">
        <v>671</v>
      </c>
      <c r="E65" s="292">
        <f t="shared" si="0"/>
        <v>53.938906752411576</v>
      </c>
    </row>
    <row r="66" spans="1:5" x14ac:dyDescent="0.25">
      <c r="A66" s="439"/>
      <c r="B66" s="284" t="s">
        <v>109</v>
      </c>
      <c r="C66" s="286">
        <v>2200</v>
      </c>
      <c r="D66" s="286">
        <v>1230</v>
      </c>
      <c r="E66" s="292">
        <f t="shared" si="0"/>
        <v>55.909090909090907</v>
      </c>
    </row>
    <row r="67" spans="1:5" x14ac:dyDescent="0.25">
      <c r="A67" s="439"/>
      <c r="B67" s="284" t="s">
        <v>110</v>
      </c>
      <c r="C67" s="286">
        <v>1150</v>
      </c>
      <c r="D67" s="286">
        <v>644</v>
      </c>
      <c r="E67" s="292">
        <f t="shared" si="0"/>
        <v>56.000000000000007</v>
      </c>
    </row>
    <row r="68" spans="1:5" x14ac:dyDescent="0.25">
      <c r="A68" s="439"/>
      <c r="B68" s="284" t="s">
        <v>111</v>
      </c>
      <c r="C68" s="286">
        <v>1545</v>
      </c>
      <c r="D68" s="286">
        <v>934</v>
      </c>
      <c r="E68" s="292">
        <f t="shared" si="0"/>
        <v>60.453074433656958</v>
      </c>
    </row>
    <row r="69" spans="1:5" x14ac:dyDescent="0.25">
      <c r="A69" s="439"/>
      <c r="B69" s="284" t="s">
        <v>112</v>
      </c>
      <c r="C69" s="286">
        <v>1442</v>
      </c>
      <c r="D69" s="286">
        <v>876</v>
      </c>
      <c r="E69" s="292">
        <f t="shared" si="0"/>
        <v>60.74895977808599</v>
      </c>
    </row>
    <row r="70" spans="1:5" x14ac:dyDescent="0.25">
      <c r="A70" s="439"/>
      <c r="B70" s="284" t="s">
        <v>113</v>
      </c>
      <c r="C70" s="286">
        <v>1800</v>
      </c>
      <c r="D70" s="286">
        <v>1115</v>
      </c>
      <c r="E70" s="292">
        <f t="shared" si="0"/>
        <v>61.944444444444443</v>
      </c>
    </row>
    <row r="71" spans="1:5" x14ac:dyDescent="0.25">
      <c r="A71" s="439"/>
      <c r="B71" s="284" t="s">
        <v>114</v>
      </c>
      <c r="C71" s="286">
        <v>1340</v>
      </c>
      <c r="D71" s="286">
        <v>843</v>
      </c>
      <c r="E71" s="292">
        <f t="shared" si="0"/>
        <v>62.910447761194035</v>
      </c>
    </row>
    <row r="72" spans="1:5" x14ac:dyDescent="0.25">
      <c r="A72" s="438" t="s">
        <v>132</v>
      </c>
      <c r="B72" s="284" t="s">
        <v>115</v>
      </c>
      <c r="C72" s="286">
        <v>4596</v>
      </c>
      <c r="D72" s="286">
        <v>3066</v>
      </c>
      <c r="E72" s="292">
        <f t="shared" si="0"/>
        <v>66.710182767624019</v>
      </c>
    </row>
    <row r="73" spans="1:5" x14ac:dyDescent="0.25">
      <c r="A73" s="438"/>
      <c r="B73" s="284" t="s">
        <v>116</v>
      </c>
      <c r="C73" s="286">
        <v>1792</v>
      </c>
      <c r="D73" s="286">
        <v>1170</v>
      </c>
      <c r="E73" s="292">
        <f t="shared" si="0"/>
        <v>65.290178571428569</v>
      </c>
    </row>
    <row r="74" spans="1:5" x14ac:dyDescent="0.25">
      <c r="A74" s="438"/>
      <c r="B74" s="284" t="s">
        <v>117</v>
      </c>
      <c r="C74" s="286">
        <v>1409</v>
      </c>
      <c r="D74" s="286">
        <v>630</v>
      </c>
      <c r="E74" s="292">
        <f t="shared" ref="E74:E77" si="1">D74/C74*100</f>
        <v>44.712562100780694</v>
      </c>
    </row>
    <row r="75" spans="1:5" x14ac:dyDescent="0.25">
      <c r="A75" s="438"/>
      <c r="B75" s="284" t="s">
        <v>118</v>
      </c>
      <c r="C75" s="286">
        <v>1889</v>
      </c>
      <c r="D75" s="286">
        <v>1183</v>
      </c>
      <c r="E75" s="292">
        <f t="shared" si="1"/>
        <v>62.625727898358917</v>
      </c>
    </row>
    <row r="76" spans="1:5" x14ac:dyDescent="0.25">
      <c r="A76" s="438"/>
      <c r="B76" s="284" t="s">
        <v>119</v>
      </c>
      <c r="C76" s="286">
        <v>3073</v>
      </c>
      <c r="D76" s="286">
        <v>1919</v>
      </c>
      <c r="E76" s="292">
        <f t="shared" si="1"/>
        <v>62.447120078099573</v>
      </c>
    </row>
    <row r="77" spans="1:5" x14ac:dyDescent="0.25">
      <c r="A77" s="438"/>
      <c r="B77" s="284" t="s">
        <v>120</v>
      </c>
      <c r="C77" s="285">
        <v>587</v>
      </c>
      <c r="D77" s="286">
        <v>328</v>
      </c>
      <c r="E77" s="292">
        <f t="shared" si="1"/>
        <v>55.877342419080065</v>
      </c>
    </row>
    <row r="78" spans="1:5" x14ac:dyDescent="0.25">
      <c r="A78" s="290"/>
      <c r="B78" s="294" t="s">
        <v>275</v>
      </c>
      <c r="C78" s="288">
        <v>0</v>
      </c>
      <c r="D78" s="293">
        <v>264</v>
      </c>
      <c r="E78" s="295">
        <v>0</v>
      </c>
    </row>
    <row r="79" spans="1:5" x14ac:dyDescent="0.25">
      <c r="A79" s="280"/>
      <c r="B79" s="283" t="s">
        <v>121</v>
      </c>
      <c r="C79" s="387">
        <f>SUM(C9:C78)</f>
        <v>235628</v>
      </c>
      <c r="D79" s="208">
        <f>SUM(D9:D78)</f>
        <v>135639</v>
      </c>
      <c r="E79" s="389">
        <f>D79/C79*100</f>
        <v>57.56489042049332</v>
      </c>
    </row>
    <row r="80" spans="1:5" x14ac:dyDescent="0.25">
      <c r="A80" s="280"/>
      <c r="B80" s="280"/>
      <c r="C80" s="280"/>
      <c r="D80" s="280"/>
      <c r="E80" s="280"/>
    </row>
    <row r="81" spans="1:5" x14ac:dyDescent="0.25">
      <c r="A81" s="264"/>
      <c r="B81" s="264"/>
      <c r="C81" s="264"/>
      <c r="D81" s="264"/>
      <c r="E81" s="296"/>
    </row>
    <row r="82" spans="1:5" x14ac:dyDescent="0.25">
      <c r="A82" s="264"/>
      <c r="B82" s="570"/>
      <c r="C82" s="314"/>
      <c r="D82" s="314"/>
      <c r="E82" s="571"/>
    </row>
    <row r="83" spans="1:5" ht="15.75" x14ac:dyDescent="0.25">
      <c r="A83" s="345" t="s">
        <v>283</v>
      </c>
      <c r="B83" s="570"/>
      <c r="C83" s="314"/>
      <c r="D83" s="314"/>
      <c r="E83" s="571"/>
    </row>
    <row r="84" spans="1:5" ht="15.75" x14ac:dyDescent="0.25">
      <c r="A84" s="345" t="s">
        <v>405</v>
      </c>
      <c r="B84" s="570"/>
      <c r="C84" s="314"/>
      <c r="D84" s="314"/>
      <c r="E84" s="571"/>
    </row>
    <row r="85" spans="1:5" x14ac:dyDescent="0.25">
      <c r="A85" s="264"/>
      <c r="B85" s="495" t="s">
        <v>122</v>
      </c>
      <c r="C85" s="572" t="s">
        <v>193</v>
      </c>
      <c r="D85" s="572" t="s">
        <v>281</v>
      </c>
      <c r="E85" s="572" t="s">
        <v>282</v>
      </c>
    </row>
    <row r="86" spans="1:5" x14ac:dyDescent="0.25">
      <c r="B86" s="495"/>
      <c r="C86" s="572"/>
      <c r="D86" s="572"/>
      <c r="E86" s="572"/>
    </row>
    <row r="87" spans="1:5" x14ac:dyDescent="0.25">
      <c r="B87" s="289" t="s">
        <v>98</v>
      </c>
      <c r="C87" s="286">
        <v>10725</v>
      </c>
      <c r="D87" s="286">
        <v>5369</v>
      </c>
      <c r="E87" s="292">
        <f t="shared" ref="E87:E90" si="2">D87/C87*100</f>
        <v>50.060606060606062</v>
      </c>
    </row>
    <row r="88" spans="1:5" x14ac:dyDescent="0.25">
      <c r="B88" s="284" t="s">
        <v>99</v>
      </c>
      <c r="C88" s="286">
        <v>6795</v>
      </c>
      <c r="D88" s="286">
        <v>3496</v>
      </c>
      <c r="E88" s="292">
        <f t="shared" si="2"/>
        <v>51.449595290654891</v>
      </c>
    </row>
    <row r="89" spans="1:5" x14ac:dyDescent="0.25">
      <c r="B89" s="284" t="s">
        <v>100</v>
      </c>
      <c r="C89" s="286">
        <v>4083</v>
      </c>
      <c r="D89" s="286">
        <v>2342</v>
      </c>
      <c r="E89" s="292">
        <f t="shared" si="2"/>
        <v>57.359784472201817</v>
      </c>
    </row>
    <row r="90" spans="1:5" x14ac:dyDescent="0.25">
      <c r="B90" s="573" t="s">
        <v>109</v>
      </c>
      <c r="C90" s="286">
        <v>2200</v>
      </c>
      <c r="D90" s="286">
        <v>1230</v>
      </c>
      <c r="E90" s="292">
        <f t="shared" si="2"/>
        <v>55.909090909090907</v>
      </c>
    </row>
    <row r="91" spans="1:5" x14ac:dyDescent="0.25">
      <c r="B91" s="283" t="s">
        <v>412</v>
      </c>
      <c r="C91" s="351">
        <f>SUM(C87:C90)</f>
        <v>23803</v>
      </c>
      <c r="D91" s="351">
        <f>SUM(D87:D90)</f>
        <v>12437</v>
      </c>
      <c r="E91" s="574">
        <f>D91/C91*100</f>
        <v>52.249716422299706</v>
      </c>
    </row>
    <row r="94" spans="1:5" x14ac:dyDescent="0.25">
      <c r="B94" s="283" t="s">
        <v>413</v>
      </c>
      <c r="C94" s="351">
        <f>SUM(C9:C78)</f>
        <v>235628</v>
      </c>
      <c r="D94" s="351">
        <f>SUM(D9:D78)</f>
        <v>135639</v>
      </c>
      <c r="E94" s="574">
        <f>D94/C94*100</f>
        <v>57.56489042049332</v>
      </c>
    </row>
  </sheetData>
  <mergeCells count="20">
    <mergeCell ref="B85:B86"/>
    <mergeCell ref="C85:C86"/>
    <mergeCell ref="D85:D86"/>
    <mergeCell ref="E85:E86"/>
    <mergeCell ref="B1:F1"/>
    <mergeCell ref="E7:E8"/>
    <mergeCell ref="B7:B8"/>
    <mergeCell ref="C7:C8"/>
    <mergeCell ref="D7:D8"/>
    <mergeCell ref="A9:A14"/>
    <mergeCell ref="A15:A21"/>
    <mergeCell ref="A22:A28"/>
    <mergeCell ref="A29:A37"/>
    <mergeCell ref="A7:A8"/>
    <mergeCell ref="A72:A77"/>
    <mergeCell ref="A38:A44"/>
    <mergeCell ref="A45:A54"/>
    <mergeCell ref="A55:A59"/>
    <mergeCell ref="A60:A62"/>
    <mergeCell ref="A63:A7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/>
  <dimension ref="A1:S76"/>
  <sheetViews>
    <sheetView topLeftCell="A58" workbookViewId="0">
      <selection activeCell="N19" sqref="N19"/>
    </sheetView>
  </sheetViews>
  <sheetFormatPr baseColWidth="10" defaultRowHeight="15" x14ac:dyDescent="0.25"/>
  <cols>
    <col min="1" max="1" width="15.5703125" customWidth="1"/>
    <col min="2" max="2" width="30.5703125" customWidth="1"/>
    <col min="11" max="11" width="11.42578125" style="393"/>
    <col min="12" max="12" width="11.42578125" style="402"/>
    <col min="13" max="13" width="11.42578125" style="393"/>
    <col min="14" max="14" width="11.5703125" style="410"/>
  </cols>
  <sheetData>
    <row r="1" spans="1:19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346"/>
      <c r="L1" s="346"/>
      <c r="M1" s="346"/>
      <c r="N1" s="346"/>
    </row>
    <row r="3" spans="1:19" ht="15.75" x14ac:dyDescent="0.25">
      <c r="A3" s="355" t="s">
        <v>320</v>
      </c>
      <c r="B3" s="2"/>
    </row>
    <row r="4" spans="1:19" s="113" customFormat="1" ht="15.75" x14ac:dyDescent="0.25">
      <c r="A4" s="2"/>
      <c r="B4" s="2"/>
      <c r="K4" s="393"/>
      <c r="L4" s="402"/>
      <c r="M4" s="393"/>
      <c r="N4" s="410"/>
      <c r="O4" s="35"/>
      <c r="P4" s="35"/>
      <c r="Q4" s="35"/>
      <c r="R4" s="35"/>
      <c r="S4" s="35"/>
    </row>
    <row r="5" spans="1:19" ht="15" customHeight="1" x14ac:dyDescent="0.25">
      <c r="A5" s="495" t="s">
        <v>123</v>
      </c>
      <c r="B5" s="553" t="s">
        <v>122</v>
      </c>
      <c r="C5" s="538" t="s">
        <v>229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40"/>
      <c r="O5" s="125"/>
      <c r="P5" s="125"/>
      <c r="Q5" s="125"/>
      <c r="R5" s="35"/>
    </row>
    <row r="6" spans="1:19" ht="15" customHeight="1" x14ac:dyDescent="0.25">
      <c r="A6" s="495"/>
      <c r="B6" s="495"/>
      <c r="C6" s="394">
        <v>2007</v>
      </c>
      <c r="D6" s="394" t="s">
        <v>378</v>
      </c>
      <c r="E6" s="394" t="s">
        <v>379</v>
      </c>
      <c r="F6" s="394" t="s">
        <v>380</v>
      </c>
      <c r="G6" s="395" t="s">
        <v>381</v>
      </c>
      <c r="H6" s="394" t="s">
        <v>382</v>
      </c>
      <c r="I6" s="396" t="s">
        <v>383</v>
      </c>
      <c r="J6" s="394" t="s">
        <v>384</v>
      </c>
      <c r="K6" s="394" t="s">
        <v>385</v>
      </c>
      <c r="L6" s="394" t="s">
        <v>386</v>
      </c>
      <c r="M6" s="394" t="s">
        <v>388</v>
      </c>
      <c r="N6" s="394" t="s">
        <v>406</v>
      </c>
      <c r="O6" s="125"/>
      <c r="P6" s="125"/>
      <c r="Q6" s="125"/>
      <c r="R6" s="35"/>
    </row>
    <row r="7" spans="1:19" x14ac:dyDescent="0.25">
      <c r="A7" s="438" t="s">
        <v>124</v>
      </c>
      <c r="B7" s="30" t="s">
        <v>52</v>
      </c>
      <c r="C7" s="91">
        <v>6.1991476172026347</v>
      </c>
      <c r="D7" s="138">
        <v>8.8369070825211171</v>
      </c>
      <c r="E7" s="126">
        <v>8.4762532981530345</v>
      </c>
      <c r="F7" s="138">
        <v>8.6460032626427399</v>
      </c>
      <c r="G7" s="126">
        <v>8.3150984682713336</v>
      </c>
      <c r="H7" s="138">
        <v>8.1527627302275203</v>
      </c>
      <c r="I7" s="126">
        <v>8.0742095636268623</v>
      </c>
      <c r="J7" s="138">
        <v>7.7577045696068003</v>
      </c>
      <c r="K7" s="259">
        <v>8.0333154218162282</v>
      </c>
      <c r="L7" s="259">
        <v>7.5033377837116149</v>
      </c>
      <c r="M7" s="259">
        <v>7.3361082206035375</v>
      </c>
      <c r="N7" s="259">
        <v>7.3355180236954878</v>
      </c>
      <c r="O7" s="125"/>
      <c r="P7" s="125"/>
      <c r="Q7" s="125"/>
      <c r="R7" s="35"/>
    </row>
    <row r="8" spans="1:19" x14ac:dyDescent="0.25">
      <c r="A8" s="438"/>
      <c r="B8" s="30" t="s">
        <v>53</v>
      </c>
      <c r="C8" s="83">
        <v>4.8430193720774879</v>
      </c>
      <c r="D8" s="89">
        <v>7.7055662577309141</v>
      </c>
      <c r="E8" s="75">
        <v>7.5404133415183132</v>
      </c>
      <c r="F8" s="89">
        <v>7.6494179790668095</v>
      </c>
      <c r="G8" s="75">
        <v>6.6815144766146997</v>
      </c>
      <c r="H8" s="89">
        <v>6.834219429676172</v>
      </c>
      <c r="I8" s="75">
        <v>6.7006835467411197</v>
      </c>
      <c r="J8" s="89">
        <v>6.0713942076397576</v>
      </c>
      <c r="K8" s="257">
        <v>5.9731543624161079</v>
      </c>
      <c r="L8" s="257">
        <v>6.4737897450587223</v>
      </c>
      <c r="M8" s="257">
        <v>6.1047061047061053</v>
      </c>
      <c r="N8" s="257">
        <v>6.3648418261034294</v>
      </c>
      <c r="O8" s="125"/>
      <c r="P8" s="125"/>
      <c r="Q8" s="125"/>
      <c r="R8" s="35"/>
    </row>
    <row r="9" spans="1:19" x14ac:dyDescent="0.25">
      <c r="A9" s="438"/>
      <c r="B9" s="30" t="s">
        <v>54</v>
      </c>
      <c r="C9" s="83">
        <v>4.8189453393914361</v>
      </c>
      <c r="D9" s="89">
        <v>7.6857490864799027</v>
      </c>
      <c r="E9" s="75">
        <v>7.1945046999276938</v>
      </c>
      <c r="F9" s="89">
        <v>7.7696526508226684</v>
      </c>
      <c r="G9" s="75">
        <v>6.3902107409925222</v>
      </c>
      <c r="H9" s="89">
        <v>6.3714778608395628</v>
      </c>
      <c r="I9" s="75">
        <v>6.0919411037428342</v>
      </c>
      <c r="J9" s="89">
        <v>5.6931818181818183</v>
      </c>
      <c r="K9" s="257">
        <v>5.6481796529431776</v>
      </c>
      <c r="L9" s="257">
        <v>6.3241106719367588</v>
      </c>
      <c r="M9" s="257">
        <v>6.1090747528601579</v>
      </c>
      <c r="N9" s="257">
        <v>6.7105116486456353</v>
      </c>
      <c r="O9" s="125"/>
      <c r="P9" s="125"/>
      <c r="Q9" s="125"/>
      <c r="R9" s="35"/>
    </row>
    <row r="10" spans="1:19" x14ac:dyDescent="0.25">
      <c r="A10" s="438"/>
      <c r="B10" s="30" t="s">
        <v>55</v>
      </c>
      <c r="C10" s="83">
        <v>3.90625</v>
      </c>
      <c r="D10" s="89">
        <v>6.1264470169189673</v>
      </c>
      <c r="E10" s="75">
        <v>5.9992836676217767</v>
      </c>
      <c r="F10" s="89">
        <v>6.25</v>
      </c>
      <c r="G10" s="75">
        <v>5.3839662447257384</v>
      </c>
      <c r="H10" s="89">
        <v>5.6265984654731458</v>
      </c>
      <c r="I10" s="75">
        <v>5.5856465809072446</v>
      </c>
      <c r="J10" s="89">
        <v>5.2223719676549862</v>
      </c>
      <c r="K10" s="257">
        <v>4.5156958200436463</v>
      </c>
      <c r="L10" s="257">
        <v>4.4626441584489385</v>
      </c>
      <c r="M10" s="257">
        <v>4.8485851398312096</v>
      </c>
      <c r="N10" s="257">
        <v>5.2674627842303288</v>
      </c>
      <c r="O10" s="125"/>
      <c r="P10" s="125"/>
      <c r="Q10" s="125"/>
      <c r="R10" s="35"/>
    </row>
    <row r="11" spans="1:19" x14ac:dyDescent="0.25">
      <c r="A11" s="438"/>
      <c r="B11" s="30" t="s">
        <v>56</v>
      </c>
      <c r="C11" s="83">
        <v>2.7169811320754715</v>
      </c>
      <c r="D11" s="89">
        <v>5.2493438320209975</v>
      </c>
      <c r="E11" s="75">
        <v>5.3106560222145092</v>
      </c>
      <c r="F11" s="89">
        <v>5.1729929459187103</v>
      </c>
      <c r="G11" s="75">
        <v>4.618473895582329</v>
      </c>
      <c r="H11" s="89">
        <v>3.9595619208087616</v>
      </c>
      <c r="I11" s="75">
        <v>4.0809555408095557</v>
      </c>
      <c r="J11" s="89">
        <v>3.7389417459522614</v>
      </c>
      <c r="K11" s="257">
        <v>3.5160806532244626</v>
      </c>
      <c r="L11" s="257">
        <v>3.6790411186948564</v>
      </c>
      <c r="M11" s="257">
        <v>4.1666666666666661</v>
      </c>
      <c r="N11" s="257">
        <v>5.0581109837944016</v>
      </c>
      <c r="O11" s="125"/>
      <c r="P11" s="125"/>
      <c r="Q11" s="125"/>
      <c r="R11" s="35"/>
    </row>
    <row r="12" spans="1:19" x14ac:dyDescent="0.25">
      <c r="A12" s="438"/>
      <c r="B12" s="30" t="s">
        <v>57</v>
      </c>
      <c r="C12" s="83">
        <v>3.4744156664560961</v>
      </c>
      <c r="D12" s="89">
        <v>5.4885057471264371</v>
      </c>
      <c r="E12" s="75">
        <v>5.7584269662921352</v>
      </c>
      <c r="F12" s="89">
        <v>5.8775061796209833</v>
      </c>
      <c r="G12" s="75">
        <v>5.1800554016620497</v>
      </c>
      <c r="H12" s="89">
        <v>5.785123966942149</v>
      </c>
      <c r="I12" s="75">
        <v>5.6161395856052341</v>
      </c>
      <c r="J12" s="89">
        <v>5.9196035242290748</v>
      </c>
      <c r="K12" s="257">
        <v>5.2645935624659028</v>
      </c>
      <c r="L12" s="257">
        <v>5.2111903455842015</v>
      </c>
      <c r="M12" s="257">
        <v>4.9589041095890414</v>
      </c>
      <c r="N12" s="257">
        <v>5.5630936227951153</v>
      </c>
      <c r="O12" s="125"/>
      <c r="P12" s="125"/>
      <c r="Q12" s="125"/>
      <c r="R12" s="35"/>
    </row>
    <row r="13" spans="1:19" x14ac:dyDescent="0.25">
      <c r="A13" s="438" t="s">
        <v>125</v>
      </c>
      <c r="B13" s="30" t="s">
        <v>58</v>
      </c>
      <c r="C13" s="83">
        <v>3.6245353159851299</v>
      </c>
      <c r="D13" s="89">
        <v>8</v>
      </c>
      <c r="E13" s="75">
        <v>7.1790151863782796</v>
      </c>
      <c r="F13" s="89">
        <v>7.6091655858192819</v>
      </c>
      <c r="G13" s="75">
        <v>6.3746747614917609</v>
      </c>
      <c r="H13" s="89">
        <v>6.4239828693790146</v>
      </c>
      <c r="I13" s="75">
        <v>6.6524520255863546</v>
      </c>
      <c r="J13" s="89">
        <v>6.8922305764411025</v>
      </c>
      <c r="K13" s="257">
        <v>5.4145516074450084</v>
      </c>
      <c r="L13" s="257">
        <v>5.4272985014175781</v>
      </c>
      <c r="M13" s="257">
        <v>6.1830173124484755</v>
      </c>
      <c r="N13" s="257">
        <v>7.1544715447154479</v>
      </c>
      <c r="O13" s="125"/>
      <c r="P13" s="125"/>
      <c r="Q13" s="125"/>
      <c r="R13" s="35"/>
    </row>
    <row r="14" spans="1:19" x14ac:dyDescent="0.25">
      <c r="A14" s="438"/>
      <c r="B14" s="30" t="s">
        <v>59</v>
      </c>
      <c r="C14" s="83">
        <v>2.1085925144965736</v>
      </c>
      <c r="D14" s="89">
        <v>4.3266893534273221</v>
      </c>
      <c r="E14" s="75">
        <v>3.2738095238095242</v>
      </c>
      <c r="F14" s="89">
        <v>3.28884652049571</v>
      </c>
      <c r="G14" s="75">
        <v>3.5137701804368469</v>
      </c>
      <c r="H14" s="89">
        <v>3.0461684911946691</v>
      </c>
      <c r="I14" s="75">
        <v>3.1820308844174074</v>
      </c>
      <c r="J14" s="89">
        <v>3.0473511486169715</v>
      </c>
      <c r="K14" s="257">
        <v>2.671040299906279</v>
      </c>
      <c r="L14" s="257">
        <v>3.0374940673943995</v>
      </c>
      <c r="M14" s="257">
        <v>2.7895981087470449</v>
      </c>
      <c r="N14" s="257">
        <v>3.5830618892508146</v>
      </c>
      <c r="O14" s="125"/>
      <c r="P14" s="125"/>
      <c r="Q14" s="125"/>
      <c r="R14" s="35"/>
    </row>
    <row r="15" spans="1:19" x14ac:dyDescent="0.25">
      <c r="A15" s="438"/>
      <c r="B15" s="30" t="s">
        <v>60</v>
      </c>
      <c r="C15" s="83">
        <v>3.8913362701908953</v>
      </c>
      <c r="D15" s="89">
        <v>8.6318662572500848</v>
      </c>
      <c r="E15" s="75">
        <v>8.0154007700385019</v>
      </c>
      <c r="F15" s="89">
        <v>7.5065274151436032</v>
      </c>
      <c r="G15" s="75">
        <v>7.6048098797530068</v>
      </c>
      <c r="H15" s="89">
        <v>6.7550096961861668</v>
      </c>
      <c r="I15" s="75">
        <v>6.9479695431472077</v>
      </c>
      <c r="J15" s="89">
        <v>7.6309067688378027</v>
      </c>
      <c r="K15" s="257">
        <v>6.4211212516297262</v>
      </c>
      <c r="L15" s="257">
        <v>5.7392996108949417</v>
      </c>
      <c r="M15" s="257">
        <v>6.5605095541401273</v>
      </c>
      <c r="N15" s="257">
        <v>6.5399484536082477</v>
      </c>
      <c r="O15" s="125"/>
      <c r="P15" s="125"/>
      <c r="Q15" s="125"/>
      <c r="R15" s="35"/>
    </row>
    <row r="16" spans="1:19" x14ac:dyDescent="0.25">
      <c r="A16" s="438"/>
      <c r="B16" s="30" t="s">
        <v>61</v>
      </c>
      <c r="C16" s="83">
        <v>3.4782608695652173</v>
      </c>
      <c r="D16" s="89">
        <v>5.6861258529188783</v>
      </c>
      <c r="E16" s="75">
        <v>5.0867052023121389</v>
      </c>
      <c r="F16" s="89">
        <v>5.5409958816922504</v>
      </c>
      <c r="G16" s="75">
        <v>5.1603391079985252</v>
      </c>
      <c r="H16" s="89">
        <v>5.9690493736182759</v>
      </c>
      <c r="I16" s="75">
        <v>4.7427946005107628</v>
      </c>
      <c r="J16" s="89">
        <v>5.3806734992679361</v>
      </c>
      <c r="K16" s="257">
        <v>5.5575868372943331</v>
      </c>
      <c r="L16" s="257">
        <v>5.3141831238779176</v>
      </c>
      <c r="M16" s="257">
        <v>5.2871148459383752</v>
      </c>
      <c r="N16" s="257">
        <v>5.46875</v>
      </c>
      <c r="O16" s="125"/>
      <c r="P16" s="125"/>
      <c r="Q16" s="125"/>
      <c r="R16" s="35"/>
    </row>
    <row r="17" spans="1:18" x14ac:dyDescent="0.25">
      <c r="A17" s="438"/>
      <c r="B17" s="30" t="s">
        <v>62</v>
      </c>
      <c r="C17" s="83">
        <v>6.0534591194968552</v>
      </c>
      <c r="D17" s="89">
        <v>9.6965469131496338</v>
      </c>
      <c r="E17" s="75">
        <v>8.6987022097509659</v>
      </c>
      <c r="F17" s="89">
        <v>7.9625292740046847</v>
      </c>
      <c r="G17" s="75">
        <v>7.6268412438625202</v>
      </c>
      <c r="H17" s="89">
        <v>7.6517150395778364</v>
      </c>
      <c r="I17" s="75">
        <v>6.7933032839665159</v>
      </c>
      <c r="J17" s="89">
        <v>7.0073931211828988</v>
      </c>
      <c r="K17" s="257">
        <v>7.2896596017983306</v>
      </c>
      <c r="L17" s="257">
        <v>6.7619047619047619</v>
      </c>
      <c r="M17" s="257">
        <v>7.6066199872692559</v>
      </c>
      <c r="N17" s="257">
        <v>7.4583866837387962</v>
      </c>
      <c r="O17" s="125"/>
      <c r="P17" s="125"/>
      <c r="Q17" s="125"/>
      <c r="R17" s="35"/>
    </row>
    <row r="18" spans="1:18" x14ac:dyDescent="0.25">
      <c r="A18" s="438"/>
      <c r="B18" s="30" t="s">
        <v>63</v>
      </c>
      <c r="C18" s="83">
        <v>3.5838725734196117</v>
      </c>
      <c r="D18" s="89">
        <v>5.9844677935130193</v>
      </c>
      <c r="E18" s="75">
        <v>6.255792400370713</v>
      </c>
      <c r="F18" s="89">
        <v>6.3527321190581967</v>
      </c>
      <c r="G18" s="75">
        <v>6.9902048085485307</v>
      </c>
      <c r="H18" s="89">
        <v>5.6003584229390686</v>
      </c>
      <c r="I18" s="75">
        <v>5.8875219683655535</v>
      </c>
      <c r="J18" s="89">
        <v>5.4352629253203713</v>
      </c>
      <c r="K18" s="257">
        <v>5.3215077605321506</v>
      </c>
      <c r="L18" s="257">
        <v>5.760069294066696</v>
      </c>
      <c r="M18" s="257">
        <v>6.3663923776526632</v>
      </c>
      <c r="N18" s="257">
        <v>6.1832740213523136</v>
      </c>
      <c r="O18" s="125"/>
      <c r="P18" s="125"/>
      <c r="Q18" s="125"/>
      <c r="R18" s="35"/>
    </row>
    <row r="19" spans="1:18" x14ac:dyDescent="0.25">
      <c r="A19" s="438"/>
      <c r="B19" s="30" t="s">
        <v>64</v>
      </c>
      <c r="C19" s="83">
        <v>0</v>
      </c>
      <c r="D19" s="89">
        <v>3.7037037037037033</v>
      </c>
      <c r="E19" s="75">
        <v>11.538461538461538</v>
      </c>
      <c r="F19" s="89">
        <v>16.666666666666664</v>
      </c>
      <c r="G19" s="75">
        <v>17.391304347826086</v>
      </c>
      <c r="H19" s="89">
        <v>26.086956521739129</v>
      </c>
      <c r="I19" s="75">
        <v>36.84210526315789</v>
      </c>
      <c r="J19" s="89">
        <v>14.285714285714285</v>
      </c>
      <c r="K19" s="257">
        <v>11.538461538461538</v>
      </c>
      <c r="L19" s="257">
        <v>8.8235294117647065</v>
      </c>
      <c r="M19" s="257">
        <v>8.5714285714285712</v>
      </c>
      <c r="N19" s="257">
        <v>14.285714285714285</v>
      </c>
      <c r="O19" s="125"/>
      <c r="P19" s="125"/>
      <c r="Q19" s="125"/>
      <c r="R19" s="35"/>
    </row>
    <row r="20" spans="1:18" x14ac:dyDescent="0.25">
      <c r="A20" s="439" t="s">
        <v>126</v>
      </c>
      <c r="B20" s="30" t="s">
        <v>65</v>
      </c>
      <c r="C20" s="83">
        <v>3.4079244508314517</v>
      </c>
      <c r="D20" s="89">
        <v>5.4308881765038661</v>
      </c>
      <c r="E20" s="75">
        <v>4.9826187717265356</v>
      </c>
      <c r="F20" s="89">
        <v>5.1411109113787523</v>
      </c>
      <c r="G20" s="75">
        <v>4.5848375451263541</v>
      </c>
      <c r="H20" s="89">
        <v>4.6995515695067258</v>
      </c>
      <c r="I20" s="75">
        <v>4.5770258236865535</v>
      </c>
      <c r="J20" s="89">
        <v>4.6189376443418011</v>
      </c>
      <c r="K20" s="257">
        <v>5.4929577464788739</v>
      </c>
      <c r="L20" s="257">
        <v>4.114934373891451</v>
      </c>
      <c r="M20" s="257">
        <v>4.6454767726161368</v>
      </c>
      <c r="N20" s="257">
        <v>5.1964065527567378</v>
      </c>
      <c r="O20" s="125"/>
      <c r="P20" s="125"/>
      <c r="Q20" s="125"/>
      <c r="R20" s="35"/>
    </row>
    <row r="21" spans="1:18" x14ac:dyDescent="0.25">
      <c r="A21" s="439"/>
      <c r="B21" s="30" t="s">
        <v>66</v>
      </c>
      <c r="C21" s="83">
        <v>2.1665538253215977</v>
      </c>
      <c r="D21" s="89">
        <v>3.7070254110612857</v>
      </c>
      <c r="E21" s="75">
        <v>4.4879518072289155</v>
      </c>
      <c r="F21" s="89">
        <v>4.2352941176470589</v>
      </c>
      <c r="G21" s="75">
        <v>3.2973446162824627</v>
      </c>
      <c r="H21" s="89">
        <v>3.3584250144759702</v>
      </c>
      <c r="I21" s="75">
        <v>3.3623188405797104</v>
      </c>
      <c r="J21" s="89">
        <v>2.8504260946223918</v>
      </c>
      <c r="K21" s="257">
        <v>3.0020402215097639</v>
      </c>
      <c r="L21" s="257">
        <v>3.2927914565410861</v>
      </c>
      <c r="M21" s="257">
        <v>3.3843437316068274</v>
      </c>
      <c r="N21" s="257">
        <v>3.350815850815851</v>
      </c>
      <c r="O21" s="125"/>
      <c r="P21" s="125"/>
      <c r="Q21" s="125"/>
      <c r="R21" s="35"/>
    </row>
    <row r="22" spans="1:18" x14ac:dyDescent="0.25">
      <c r="A22" s="439"/>
      <c r="B22" s="30" t="s">
        <v>67</v>
      </c>
      <c r="C22" s="83">
        <v>1.3710747456877488</v>
      </c>
      <c r="D22" s="89">
        <v>2.1132713440405748</v>
      </c>
      <c r="E22" s="75">
        <v>2.0321761219305672</v>
      </c>
      <c r="F22" s="89">
        <v>2.2584692597239648</v>
      </c>
      <c r="G22" s="75">
        <v>1.928721174004193</v>
      </c>
      <c r="H22" s="89">
        <v>2.3343059608170069</v>
      </c>
      <c r="I22" s="75">
        <v>2.5533696107157806</v>
      </c>
      <c r="J22" s="89">
        <v>2.5651634257343816</v>
      </c>
      <c r="K22" s="257">
        <v>2.7960526315789473</v>
      </c>
      <c r="L22" s="257">
        <v>2.5454545454545454</v>
      </c>
      <c r="M22" s="257">
        <v>3.1957928802589</v>
      </c>
      <c r="N22" s="257">
        <v>3.1375703942075623</v>
      </c>
      <c r="O22" s="125"/>
      <c r="P22" s="125"/>
      <c r="Q22" s="125"/>
      <c r="R22" s="35"/>
    </row>
    <row r="23" spans="1:18" x14ac:dyDescent="0.25">
      <c r="A23" s="439"/>
      <c r="B23" s="30" t="s">
        <v>68</v>
      </c>
      <c r="C23" s="83">
        <v>2.5265127885215222</v>
      </c>
      <c r="D23" s="89">
        <v>4.7437774524158129</v>
      </c>
      <c r="E23" s="75">
        <v>4.7125074096028454</v>
      </c>
      <c r="F23" s="89">
        <v>4.3591979075850045</v>
      </c>
      <c r="G23" s="75">
        <v>4.3329532497149374</v>
      </c>
      <c r="H23" s="89">
        <v>4.7223812249570694</v>
      </c>
      <c r="I23" s="75">
        <v>4.3599776411403015</v>
      </c>
      <c r="J23" s="89">
        <v>4.1869802122168052</v>
      </c>
      <c r="K23" s="257">
        <v>4.4899119067917024</v>
      </c>
      <c r="L23" s="257">
        <v>4.3600562587904363</v>
      </c>
      <c r="M23" s="257">
        <v>3.9854055571147908</v>
      </c>
      <c r="N23" s="257">
        <v>4.2311946902654869</v>
      </c>
      <c r="O23" s="125"/>
      <c r="P23" s="125"/>
      <c r="Q23" s="125"/>
      <c r="R23" s="35"/>
    </row>
    <row r="24" spans="1:18" x14ac:dyDescent="0.25">
      <c r="A24" s="439"/>
      <c r="B24" s="30" t="s">
        <v>69</v>
      </c>
      <c r="C24" s="83">
        <v>2.5531914893617018</v>
      </c>
      <c r="D24" s="89">
        <v>3.8435140700068633</v>
      </c>
      <c r="E24" s="75">
        <v>3.755868544600939</v>
      </c>
      <c r="F24" s="89">
        <v>3.4670292318150921</v>
      </c>
      <c r="G24" s="75">
        <v>3.3152909336941816</v>
      </c>
      <c r="H24" s="89">
        <v>3.3944331296673456</v>
      </c>
      <c r="I24" s="75">
        <v>2.7278775781769795</v>
      </c>
      <c r="J24" s="89">
        <v>3.0100334448160537</v>
      </c>
      <c r="K24" s="257">
        <v>2.8514588859416445</v>
      </c>
      <c r="L24" s="257">
        <v>3.2175032175032174</v>
      </c>
      <c r="M24" s="257">
        <v>2.5773195876288657</v>
      </c>
      <c r="N24" s="257">
        <v>3.1329923273657285</v>
      </c>
      <c r="O24" s="125"/>
      <c r="P24" s="125"/>
      <c r="Q24" s="125"/>
      <c r="R24" s="35"/>
    </row>
    <row r="25" spans="1:18" x14ac:dyDescent="0.25">
      <c r="A25" s="439"/>
      <c r="B25" s="30" t="s">
        <v>70</v>
      </c>
      <c r="C25" s="83">
        <v>1.2987012987012987</v>
      </c>
      <c r="D25" s="89">
        <v>2.1582733812949639</v>
      </c>
      <c r="E25" s="75">
        <v>2.3178807947019866</v>
      </c>
      <c r="F25" s="89">
        <v>2.5398191993112351</v>
      </c>
      <c r="G25" s="75">
        <v>1.6766981943250214</v>
      </c>
      <c r="H25" s="89">
        <v>2.2668947818648419</v>
      </c>
      <c r="I25" s="75">
        <v>2.1303792074989345</v>
      </c>
      <c r="J25" s="89">
        <v>2.1312872975277068</v>
      </c>
      <c r="K25" s="257">
        <v>2.2998296422487225</v>
      </c>
      <c r="L25" s="257">
        <v>1.9582801191996593</v>
      </c>
      <c r="M25" s="257">
        <v>2.2212908633696564</v>
      </c>
      <c r="N25" s="257">
        <v>2.3839931885908898</v>
      </c>
      <c r="O25" s="125"/>
      <c r="P25" s="125"/>
      <c r="Q25" s="125"/>
      <c r="R25" s="35"/>
    </row>
    <row r="26" spans="1:18" x14ac:dyDescent="0.25">
      <c r="A26" s="439"/>
      <c r="B26" s="30" t="s">
        <v>71</v>
      </c>
      <c r="C26" s="83">
        <v>1.5920398009950247</v>
      </c>
      <c r="D26" s="89">
        <v>2.7052238805970146</v>
      </c>
      <c r="E26" s="75">
        <v>2.8195488721804511</v>
      </c>
      <c r="F26" s="89">
        <v>3.5071090047393367</v>
      </c>
      <c r="G26" s="75">
        <v>3.1686859273066172</v>
      </c>
      <c r="H26" s="89">
        <v>3.2906764168190126</v>
      </c>
      <c r="I26" s="75">
        <v>3.5348837209302326</v>
      </c>
      <c r="J26" s="89">
        <v>3.4482758620689653</v>
      </c>
      <c r="K26" s="257">
        <v>3.700277520814061</v>
      </c>
      <c r="L26" s="257">
        <v>3.4132841328413286</v>
      </c>
      <c r="M26" s="257">
        <v>3.4227567067530065</v>
      </c>
      <c r="N26" s="257">
        <v>3.1394275161588179</v>
      </c>
      <c r="O26" s="125"/>
      <c r="P26" s="125"/>
      <c r="Q26" s="125"/>
      <c r="R26" s="35"/>
    </row>
    <row r="27" spans="1:18" x14ac:dyDescent="0.25">
      <c r="A27" s="438" t="s">
        <v>127</v>
      </c>
      <c r="B27" s="30" t="s">
        <v>72</v>
      </c>
      <c r="C27" s="83">
        <v>3.6053970360539709</v>
      </c>
      <c r="D27" s="89">
        <v>6.5903154510749449</v>
      </c>
      <c r="E27" s="75">
        <v>6.3860667634252533</v>
      </c>
      <c r="F27" s="89">
        <v>6.5287530840766745</v>
      </c>
      <c r="G27" s="75">
        <v>5.4188132035871011</v>
      </c>
      <c r="H27" s="89">
        <v>5.577841451766953</v>
      </c>
      <c r="I27" s="75">
        <v>5.73346116970278</v>
      </c>
      <c r="J27" s="89">
        <v>5.568096313017306</v>
      </c>
      <c r="K27" s="257">
        <v>5.1550313867224657</v>
      </c>
      <c r="L27" s="257">
        <v>5.0202280250091942</v>
      </c>
      <c r="M27" s="257">
        <v>6.1927445950897768</v>
      </c>
      <c r="N27" s="257">
        <v>6.263656227239621</v>
      </c>
      <c r="O27" s="125"/>
      <c r="P27" s="125"/>
      <c r="Q27" s="125"/>
      <c r="R27" s="35"/>
    </row>
    <row r="28" spans="1:18" x14ac:dyDescent="0.25">
      <c r="A28" s="438"/>
      <c r="B28" s="30" t="s">
        <v>73</v>
      </c>
      <c r="C28" s="83">
        <v>1.3240418118466899</v>
      </c>
      <c r="D28" s="89">
        <v>2.9323758228605628</v>
      </c>
      <c r="E28" s="75">
        <v>3.6835748792270531</v>
      </c>
      <c r="F28" s="89">
        <v>3.4596375617792421</v>
      </c>
      <c r="G28" s="75">
        <v>3.4675615212527968</v>
      </c>
      <c r="H28" s="89">
        <v>2.8100183262064751</v>
      </c>
      <c r="I28" s="75">
        <v>4.1993281075027999</v>
      </c>
      <c r="J28" s="89">
        <v>3.7478705281090292</v>
      </c>
      <c r="K28" s="257">
        <v>3.133903133903134</v>
      </c>
      <c r="L28" s="257">
        <v>2.9360967184801381</v>
      </c>
      <c r="M28" s="257">
        <v>2.9629629629629632</v>
      </c>
      <c r="N28" s="257">
        <v>2.9926595143986447</v>
      </c>
      <c r="O28" s="125"/>
      <c r="P28" s="125"/>
      <c r="Q28" s="125"/>
      <c r="R28" s="35"/>
    </row>
    <row r="29" spans="1:18" x14ac:dyDescent="0.25">
      <c r="A29" s="438"/>
      <c r="B29" s="30" t="s">
        <v>74</v>
      </c>
      <c r="C29" s="83">
        <v>2.6753864447086801</v>
      </c>
      <c r="D29" s="89">
        <v>6.9361277445109781</v>
      </c>
      <c r="E29" s="75">
        <v>6.0931899641577063</v>
      </c>
      <c r="F29" s="89">
        <v>5.2579852579852577</v>
      </c>
      <c r="G29" s="75">
        <v>4.8115079365079367</v>
      </c>
      <c r="H29" s="89">
        <v>4.5876037091264035</v>
      </c>
      <c r="I29" s="75">
        <v>4.5031815956926087</v>
      </c>
      <c r="J29" s="89">
        <v>5.0314465408805038</v>
      </c>
      <c r="K29" s="257">
        <v>4.8562933597621409</v>
      </c>
      <c r="L29" s="257">
        <v>4.3499752842313395</v>
      </c>
      <c r="M29" s="257">
        <v>4.05</v>
      </c>
      <c r="N29" s="257">
        <v>5.2657724788872331</v>
      </c>
      <c r="O29" s="125"/>
      <c r="P29" s="125"/>
      <c r="Q29" s="125"/>
      <c r="R29" s="35"/>
    </row>
    <row r="30" spans="1:18" x14ac:dyDescent="0.25">
      <c r="A30" s="438"/>
      <c r="B30" s="30" t="s">
        <v>75</v>
      </c>
      <c r="C30" s="83">
        <v>1.5689512799339389</v>
      </c>
      <c r="D30" s="89">
        <v>2.7818448023426061</v>
      </c>
      <c r="E30" s="75">
        <v>3.6594473487677375</v>
      </c>
      <c r="F30" s="89">
        <v>3.8179148311306901</v>
      </c>
      <c r="G30" s="75">
        <v>4.2415528396836804</v>
      </c>
      <c r="H30" s="89">
        <v>3.9464411557434813</v>
      </c>
      <c r="I30" s="75">
        <v>3.8571428571428568</v>
      </c>
      <c r="J30" s="89">
        <v>3.3643521832498213</v>
      </c>
      <c r="K30" s="257">
        <v>3.870967741935484</v>
      </c>
      <c r="L30" s="257">
        <v>2.6390870185449358</v>
      </c>
      <c r="M30" s="257">
        <v>3.4628975265017665</v>
      </c>
      <c r="N30" s="257">
        <v>3.2974910394265233</v>
      </c>
      <c r="O30" s="125"/>
      <c r="P30" s="125"/>
      <c r="Q30" s="125"/>
      <c r="R30" s="35"/>
    </row>
    <row r="31" spans="1:18" x14ac:dyDescent="0.25">
      <c r="A31" s="438"/>
      <c r="B31" s="30" t="s">
        <v>76</v>
      </c>
      <c r="C31" s="83">
        <v>3.564356435643564</v>
      </c>
      <c r="D31" s="89">
        <v>4.918032786885246</v>
      </c>
      <c r="E31" s="75">
        <v>4.066543438077634</v>
      </c>
      <c r="F31" s="89">
        <v>4.868913857677903</v>
      </c>
      <c r="G31" s="75">
        <v>6.1482820976491857</v>
      </c>
      <c r="H31" s="89">
        <v>5.3113553113553111</v>
      </c>
      <c r="I31" s="75">
        <v>6.2157221206581355</v>
      </c>
      <c r="J31" s="89">
        <v>6.6420664206642073</v>
      </c>
      <c r="K31" s="257">
        <v>6.2962962962962958</v>
      </c>
      <c r="L31" s="257">
        <v>6.8645640074211505</v>
      </c>
      <c r="M31" s="257">
        <v>7.875457875457875</v>
      </c>
      <c r="N31" s="257">
        <v>8.0074487895716953</v>
      </c>
      <c r="O31" s="125"/>
      <c r="P31" s="125"/>
      <c r="Q31" s="125"/>
      <c r="R31" s="35"/>
    </row>
    <row r="32" spans="1:18" x14ac:dyDescent="0.25">
      <c r="A32" s="438"/>
      <c r="B32" s="30" t="s">
        <v>77</v>
      </c>
      <c r="C32" s="83">
        <v>3.0303030303030303</v>
      </c>
      <c r="D32" s="89">
        <v>3.3333333333333335</v>
      </c>
      <c r="E32" s="75">
        <v>4.0983606557377046</v>
      </c>
      <c r="F32" s="89">
        <v>7.4380165289256199</v>
      </c>
      <c r="G32" s="75">
        <v>5.2173913043478262</v>
      </c>
      <c r="H32" s="89">
        <v>7.5471698113207548</v>
      </c>
      <c r="I32" s="75">
        <v>9.2436974789915975</v>
      </c>
      <c r="J32" s="89">
        <v>7.2072072072072073</v>
      </c>
      <c r="K32" s="257">
        <v>8.1818181818181817</v>
      </c>
      <c r="L32" s="257">
        <v>9.6491228070175428</v>
      </c>
      <c r="M32" s="257">
        <v>9.7345132743362832</v>
      </c>
      <c r="N32" s="257">
        <v>11.206896551724139</v>
      </c>
      <c r="O32" s="125"/>
      <c r="P32" s="125"/>
      <c r="Q32" s="125"/>
      <c r="R32" s="35"/>
    </row>
    <row r="33" spans="1:18" x14ac:dyDescent="0.25">
      <c r="A33" s="438"/>
      <c r="B33" s="30" t="s">
        <v>78</v>
      </c>
      <c r="C33" s="83">
        <v>3.2367972742759794</v>
      </c>
      <c r="D33" s="89">
        <v>5.50935550935551</v>
      </c>
      <c r="E33" s="75">
        <v>4.5236828100053224</v>
      </c>
      <c r="F33" s="89">
        <v>4.21875</v>
      </c>
      <c r="G33" s="75">
        <v>3.9419087136929458</v>
      </c>
      <c r="H33" s="89">
        <v>3.9836567926455571</v>
      </c>
      <c r="I33" s="75">
        <v>3.6503856041131106</v>
      </c>
      <c r="J33" s="89">
        <v>3.4119417962870049</v>
      </c>
      <c r="K33" s="257">
        <v>2.9322548028311428</v>
      </c>
      <c r="L33" s="257">
        <v>3.083923154701719</v>
      </c>
      <c r="M33" s="257">
        <v>3.4930139720558881</v>
      </c>
      <c r="N33" s="257">
        <v>3.7091988130563793</v>
      </c>
      <c r="O33" s="125"/>
      <c r="P33" s="125"/>
      <c r="Q33" s="125"/>
      <c r="R33" s="35"/>
    </row>
    <row r="34" spans="1:18" x14ac:dyDescent="0.25">
      <c r="A34" s="438"/>
      <c r="B34" s="30" t="s">
        <v>79</v>
      </c>
      <c r="C34" s="83">
        <v>2.8458844133099825</v>
      </c>
      <c r="D34" s="89">
        <v>6.5870910698496905</v>
      </c>
      <c r="E34" s="75">
        <v>4.7619047619047619</v>
      </c>
      <c r="F34" s="89">
        <v>3.9534883720930232</v>
      </c>
      <c r="G34" s="75">
        <v>4.646622413119875</v>
      </c>
      <c r="H34" s="89">
        <v>6.8021892103205621</v>
      </c>
      <c r="I34" s="75">
        <v>7.0742022299115721</v>
      </c>
      <c r="J34" s="89">
        <v>5.1487414187643026</v>
      </c>
      <c r="K34" s="257">
        <v>5.0247430529120667</v>
      </c>
      <c r="L34" s="257">
        <v>4.2956656346749229</v>
      </c>
      <c r="M34" s="257">
        <v>4.447852760736196</v>
      </c>
      <c r="N34" s="257">
        <v>4.1650597763208639</v>
      </c>
      <c r="O34" s="125"/>
      <c r="P34" s="125"/>
      <c r="Q34" s="125"/>
      <c r="R34" s="35"/>
    </row>
    <row r="35" spans="1:18" x14ac:dyDescent="0.25">
      <c r="A35" s="438"/>
      <c r="B35" s="30" t="s">
        <v>80</v>
      </c>
      <c r="C35" s="83">
        <v>1.171875</v>
      </c>
      <c r="D35" s="89">
        <v>3.0188679245283021</v>
      </c>
      <c r="E35" s="75">
        <v>2.9850746268656714</v>
      </c>
      <c r="F35" s="89">
        <v>2.9520295202952029</v>
      </c>
      <c r="G35" s="75">
        <v>4.7445255474452548</v>
      </c>
      <c r="H35" s="89">
        <v>4.395604395604396</v>
      </c>
      <c r="I35" s="75">
        <v>3.2490974729241873</v>
      </c>
      <c r="J35" s="89">
        <v>4.5614035087719298</v>
      </c>
      <c r="K35" s="257">
        <v>3.3088235294117649</v>
      </c>
      <c r="L35" s="257">
        <v>3.1914893617021276</v>
      </c>
      <c r="M35" s="257">
        <v>5.4347826086956523</v>
      </c>
      <c r="N35" s="257">
        <v>5.3191489361702127</v>
      </c>
      <c r="O35" s="125"/>
      <c r="P35" s="125"/>
      <c r="Q35" s="125"/>
      <c r="R35" s="35"/>
    </row>
    <row r="36" spans="1:18" x14ac:dyDescent="0.25">
      <c r="A36" s="438" t="s">
        <v>128</v>
      </c>
      <c r="B36" s="30" t="s">
        <v>81</v>
      </c>
      <c r="C36" s="83">
        <v>2.5105966742745354</v>
      </c>
      <c r="D36" s="89">
        <v>5.644034646549315</v>
      </c>
      <c r="E36" s="75">
        <v>6.3207286778912506</v>
      </c>
      <c r="F36" s="89">
        <v>6.2111801242236027</v>
      </c>
      <c r="G36" s="75">
        <v>6.0786974219810039</v>
      </c>
      <c r="H36" s="89">
        <v>6.3858695652173916</v>
      </c>
      <c r="I36" s="75">
        <v>6.0026917900403776</v>
      </c>
      <c r="J36" s="89">
        <v>5.8176943699731902</v>
      </c>
      <c r="K36" s="257">
        <v>5.4989270386266096</v>
      </c>
      <c r="L36" s="257">
        <v>5.7359307359307357</v>
      </c>
      <c r="M36" s="257">
        <v>5.5303232701041951</v>
      </c>
      <c r="N36" s="257">
        <v>5.7559681697612737</v>
      </c>
      <c r="O36" s="125"/>
      <c r="P36" s="125"/>
      <c r="Q36" s="125"/>
      <c r="R36" s="35"/>
    </row>
    <row r="37" spans="1:18" x14ac:dyDescent="0.25">
      <c r="A37" s="438"/>
      <c r="B37" s="30" t="s">
        <v>82</v>
      </c>
      <c r="C37" s="83">
        <v>1.7103762827822122</v>
      </c>
      <c r="D37" s="89">
        <v>4.0904198062432719</v>
      </c>
      <c r="E37" s="75">
        <v>4.1484716157205241</v>
      </c>
      <c r="F37" s="89">
        <v>4.9833887043189371</v>
      </c>
      <c r="G37" s="75">
        <v>4.4324324324324325</v>
      </c>
      <c r="H37" s="89">
        <v>4.2780748663101598</v>
      </c>
      <c r="I37" s="75">
        <v>4.0685224839400433</v>
      </c>
      <c r="J37" s="89">
        <v>4.4324324324324325</v>
      </c>
      <c r="K37" s="257">
        <v>3.727369542066028</v>
      </c>
      <c r="L37" s="257">
        <v>4.0685224839400433</v>
      </c>
      <c r="M37" s="257">
        <v>4.3524416135881099</v>
      </c>
      <c r="N37" s="257">
        <v>3.7433155080213902</v>
      </c>
      <c r="O37" s="125"/>
      <c r="P37" s="125"/>
      <c r="Q37" s="125"/>
      <c r="R37" s="35"/>
    </row>
    <row r="38" spans="1:18" x14ac:dyDescent="0.25">
      <c r="A38" s="438"/>
      <c r="B38" s="30" t="s">
        <v>83</v>
      </c>
      <c r="C38" s="83">
        <v>1.493975903614458</v>
      </c>
      <c r="D38" s="89">
        <v>3.1569173630454963</v>
      </c>
      <c r="E38" s="75">
        <v>3.5304906006419072</v>
      </c>
      <c r="F38" s="89">
        <v>4.2495479204339963</v>
      </c>
      <c r="G38" s="75">
        <v>3.4747292418772564</v>
      </c>
      <c r="H38" s="89">
        <v>3.6489607390300232</v>
      </c>
      <c r="I38" s="75">
        <v>4.030452306314376</v>
      </c>
      <c r="J38" s="89">
        <v>3.4606741573033708</v>
      </c>
      <c r="K38" s="257">
        <v>3.7718491260349589</v>
      </c>
      <c r="L38" s="257">
        <v>3.7413394919168592</v>
      </c>
      <c r="M38" s="257">
        <v>4.1554959785522785</v>
      </c>
      <c r="N38" s="257">
        <v>4.537366548042705</v>
      </c>
      <c r="O38" s="125"/>
      <c r="P38" s="125"/>
      <c r="Q38" s="125"/>
      <c r="R38" s="35"/>
    </row>
    <row r="39" spans="1:18" x14ac:dyDescent="0.25">
      <c r="A39" s="438"/>
      <c r="B39" s="30" t="s">
        <v>84</v>
      </c>
      <c r="C39" s="83">
        <v>3.5333707234997194</v>
      </c>
      <c r="D39" s="89">
        <v>8.8357588357588366</v>
      </c>
      <c r="E39" s="75">
        <v>9.1804979253112045</v>
      </c>
      <c r="F39" s="89">
        <v>7.6109936575052854</v>
      </c>
      <c r="G39" s="75">
        <v>6.0094886663152343</v>
      </c>
      <c r="H39" s="89">
        <v>6.8838675775091964</v>
      </c>
      <c r="I39" s="75">
        <v>5.7291666666666661</v>
      </c>
      <c r="J39" s="89">
        <v>5.518987341772152</v>
      </c>
      <c r="K39" s="257">
        <v>4.7643707923355771</v>
      </c>
      <c r="L39" s="257">
        <v>4.4875063742988264</v>
      </c>
      <c r="M39" s="257">
        <v>4.0238450074515644</v>
      </c>
      <c r="N39" s="257">
        <v>4.9024512256128059</v>
      </c>
      <c r="O39" s="125"/>
      <c r="P39" s="125"/>
      <c r="Q39" s="125"/>
      <c r="R39" s="35"/>
    </row>
    <row r="40" spans="1:18" x14ac:dyDescent="0.25">
      <c r="A40" s="438"/>
      <c r="B40" s="30" t="s">
        <v>85</v>
      </c>
      <c r="C40" s="83">
        <v>1.650485436893204</v>
      </c>
      <c r="D40" s="89">
        <v>6.8201948627103635</v>
      </c>
      <c r="E40" s="75">
        <v>7.9393398751115081</v>
      </c>
      <c r="F40" s="89">
        <v>8.626760563380282</v>
      </c>
      <c r="G40" s="75">
        <v>7.4955908289241622</v>
      </c>
      <c r="H40" s="89">
        <v>7.4139452780229469</v>
      </c>
      <c r="I40" s="75">
        <v>7.1866783523225246</v>
      </c>
      <c r="J40" s="89">
        <v>7.5221238938053103</v>
      </c>
      <c r="K40" s="257">
        <v>7.1428571428571423</v>
      </c>
      <c r="L40" s="257">
        <v>6.5445026178010473</v>
      </c>
      <c r="M40" s="257">
        <v>6.331309627059845</v>
      </c>
      <c r="N40" s="257">
        <v>6.4516129032258061</v>
      </c>
      <c r="O40" s="125"/>
      <c r="P40" s="125"/>
      <c r="Q40" s="125"/>
      <c r="R40" s="35"/>
    </row>
    <row r="41" spans="1:18" x14ac:dyDescent="0.25">
      <c r="A41" s="438"/>
      <c r="B41" s="30" t="s">
        <v>86</v>
      </c>
      <c r="C41" s="83">
        <v>2.4242424242424243</v>
      </c>
      <c r="D41" s="89">
        <v>3.5681610247026532</v>
      </c>
      <c r="E41" s="75">
        <v>4.296160877513711</v>
      </c>
      <c r="F41" s="89">
        <v>3.1934306569343067</v>
      </c>
      <c r="G41" s="75">
        <v>3.2727272727272729</v>
      </c>
      <c r="H41" s="89">
        <v>3.669724770642202</v>
      </c>
      <c r="I41" s="75">
        <v>4.284412032816773</v>
      </c>
      <c r="J41" s="89">
        <v>3.6563071297989032</v>
      </c>
      <c r="K41" s="257">
        <v>4.2001787310098297</v>
      </c>
      <c r="L41" s="257">
        <v>3.5103510351035103</v>
      </c>
      <c r="M41" s="257">
        <v>3.1559963931469794</v>
      </c>
      <c r="N41" s="257">
        <v>3.7442922374429219</v>
      </c>
      <c r="O41" s="125"/>
      <c r="P41" s="125"/>
      <c r="Q41" s="125"/>
      <c r="R41" s="35"/>
    </row>
    <row r="42" spans="1:18" x14ac:dyDescent="0.25">
      <c r="A42" s="438"/>
      <c r="B42" s="30" t="s">
        <v>87</v>
      </c>
      <c r="C42" s="83">
        <v>4.8780487804878048</v>
      </c>
      <c r="D42" s="89">
        <v>5.8394160583941606</v>
      </c>
      <c r="E42" s="75">
        <v>4.7619047619047619</v>
      </c>
      <c r="F42" s="89">
        <v>5.836575875486381</v>
      </c>
      <c r="G42" s="75">
        <v>5.7251908396946565</v>
      </c>
      <c r="H42" s="89">
        <v>4.8507462686567164</v>
      </c>
      <c r="I42" s="75">
        <v>5.6390977443609023</v>
      </c>
      <c r="J42" s="89">
        <v>4.4776119402985071</v>
      </c>
      <c r="K42" s="257">
        <v>4.4776119402985071</v>
      </c>
      <c r="L42" s="257">
        <v>4.428044280442804</v>
      </c>
      <c r="M42" s="257">
        <v>2.9629629629629632</v>
      </c>
      <c r="N42" s="257">
        <v>3.3582089552238807</v>
      </c>
      <c r="O42" s="125"/>
      <c r="P42" s="125"/>
      <c r="Q42" s="125"/>
      <c r="R42" s="35"/>
    </row>
    <row r="43" spans="1:18" x14ac:dyDescent="0.25">
      <c r="A43" s="438" t="s">
        <v>129</v>
      </c>
      <c r="B43" s="30" t="s">
        <v>88</v>
      </c>
      <c r="C43" s="83">
        <v>7.7599586135540601</v>
      </c>
      <c r="D43" s="89">
        <v>7.8730420445177254</v>
      </c>
      <c r="E43" s="75">
        <v>8.2230244685118326</v>
      </c>
      <c r="F43" s="89">
        <v>8.7573554863274499</v>
      </c>
      <c r="G43" s="75">
        <v>7.8218169063486496</v>
      </c>
      <c r="H43" s="89">
        <v>7.6670317634173051</v>
      </c>
      <c r="I43" s="75">
        <v>7.2092159048680786</v>
      </c>
      <c r="J43" s="89">
        <v>6.5281899109792292</v>
      </c>
      <c r="K43" s="257">
        <v>6.4074074074074074</v>
      </c>
      <c r="L43" s="257">
        <v>6.5690690690690694</v>
      </c>
      <c r="M43" s="257">
        <v>6.7734887108521491</v>
      </c>
      <c r="N43" s="257">
        <v>7.3982300884955752</v>
      </c>
      <c r="O43" s="125"/>
      <c r="P43" s="125"/>
      <c r="Q43" s="125"/>
      <c r="R43" s="35"/>
    </row>
    <row r="44" spans="1:18" x14ac:dyDescent="0.25">
      <c r="A44" s="438"/>
      <c r="B44" s="30" t="s">
        <v>89</v>
      </c>
      <c r="C44" s="83">
        <v>5.5759803921568629</v>
      </c>
      <c r="D44" s="89">
        <v>7.6999750809867926</v>
      </c>
      <c r="E44" s="75">
        <v>7.6809815950920246</v>
      </c>
      <c r="F44" s="89">
        <v>8.069692801467216</v>
      </c>
      <c r="G44" s="75">
        <v>6.6360505166475319</v>
      </c>
      <c r="H44" s="89">
        <v>6.3557384545038866</v>
      </c>
      <c r="I44" s="75">
        <v>6.0243734191768219</v>
      </c>
      <c r="J44" s="89">
        <v>5.9840728100113765</v>
      </c>
      <c r="K44" s="257">
        <v>5.40297163439892</v>
      </c>
      <c r="L44" s="257">
        <v>6.0189359783588818</v>
      </c>
      <c r="M44" s="257">
        <v>6.6117542297417637</v>
      </c>
      <c r="N44" s="257">
        <v>6.4656107615534824</v>
      </c>
      <c r="O44" s="125"/>
      <c r="P44" s="125"/>
      <c r="Q44" s="125"/>
      <c r="R44" s="35"/>
    </row>
    <row r="45" spans="1:18" x14ac:dyDescent="0.25">
      <c r="A45" s="438"/>
      <c r="B45" s="30" t="s">
        <v>90</v>
      </c>
      <c r="C45" s="83">
        <v>4.8530721282279607</v>
      </c>
      <c r="D45" s="89">
        <v>6.7911040508339946</v>
      </c>
      <c r="E45" s="75">
        <v>7.9062375844259041</v>
      </c>
      <c r="F45" s="89">
        <v>8.9988751406074243</v>
      </c>
      <c r="G45" s="75">
        <v>7.6837001118985446</v>
      </c>
      <c r="H45" s="89">
        <v>7.0866141732283463</v>
      </c>
      <c r="I45" s="75">
        <v>6.7979197622585437</v>
      </c>
      <c r="J45" s="89">
        <v>7.0240295748613679</v>
      </c>
      <c r="K45" s="257">
        <v>6.4050351721584606</v>
      </c>
      <c r="L45" s="257">
        <v>6.6041275797373356</v>
      </c>
      <c r="M45" s="257">
        <v>6.1544199925400971</v>
      </c>
      <c r="N45" s="257">
        <v>6.716141001855287</v>
      </c>
      <c r="O45" s="125"/>
      <c r="P45" s="125"/>
      <c r="Q45" s="125"/>
      <c r="R45" s="35"/>
    </row>
    <row r="46" spans="1:18" x14ac:dyDescent="0.25">
      <c r="A46" s="438"/>
      <c r="B46" s="30" t="s">
        <v>91</v>
      </c>
      <c r="C46" s="83">
        <v>3.4241245136186773</v>
      </c>
      <c r="D46" s="89">
        <v>5.5090655509065547</v>
      </c>
      <c r="E46" s="75">
        <v>5.6309362279511532</v>
      </c>
      <c r="F46" s="89">
        <v>5.4289544235924936</v>
      </c>
      <c r="G46" s="75">
        <v>4.1168658698539176</v>
      </c>
      <c r="H46" s="89">
        <v>4.3333333333333339</v>
      </c>
      <c r="I46" s="75">
        <v>4.1612483745123541</v>
      </c>
      <c r="J46" s="89">
        <v>5.4627249357326475</v>
      </c>
      <c r="K46" s="257">
        <v>4.6421663442940044</v>
      </c>
      <c r="L46" s="257">
        <v>5.721716514954486</v>
      </c>
      <c r="M46" s="257">
        <v>5.182341650671785</v>
      </c>
      <c r="N46" s="257">
        <v>4.7254150702426561</v>
      </c>
      <c r="O46" s="125"/>
      <c r="P46" s="125"/>
      <c r="Q46" s="125"/>
      <c r="R46" s="35"/>
    </row>
    <row r="47" spans="1:18" x14ac:dyDescent="0.25">
      <c r="A47" s="438"/>
      <c r="B47" s="30" t="s">
        <v>92</v>
      </c>
      <c r="C47" s="83">
        <v>5.8193849746983259</v>
      </c>
      <c r="D47" s="89">
        <v>8.9087656529517005</v>
      </c>
      <c r="E47" s="75">
        <v>9.3202146690518788</v>
      </c>
      <c r="F47" s="89">
        <v>9.823418481056061</v>
      </c>
      <c r="G47" s="75">
        <v>8.2714557071317554</v>
      </c>
      <c r="H47" s="89">
        <v>7.7789327789327789</v>
      </c>
      <c r="I47" s="75">
        <v>6.973140495867769</v>
      </c>
      <c r="J47" s="89">
        <v>6.2767964328588581</v>
      </c>
      <c r="K47" s="257">
        <v>6.2381526796484579</v>
      </c>
      <c r="L47" s="257">
        <v>6.8989188261541106</v>
      </c>
      <c r="M47" s="257">
        <v>6.1068702290076331</v>
      </c>
      <c r="N47" s="257">
        <v>6.9522352541220469</v>
      </c>
      <c r="O47" s="125"/>
      <c r="P47" s="125"/>
      <c r="Q47" s="125"/>
      <c r="R47" s="35"/>
    </row>
    <row r="48" spans="1:18" x14ac:dyDescent="0.25">
      <c r="A48" s="438"/>
      <c r="B48" s="30" t="s">
        <v>93</v>
      </c>
      <c r="C48" s="83">
        <v>4.8975409836065573</v>
      </c>
      <c r="D48" s="89">
        <v>7.3695731484859541</v>
      </c>
      <c r="E48" s="75">
        <v>7.3125805857432304</v>
      </c>
      <c r="F48" s="89">
        <v>7.7922077922077921</v>
      </c>
      <c r="G48" s="75">
        <v>6.1697574893009985</v>
      </c>
      <c r="H48" s="89">
        <v>6.4801699716713888</v>
      </c>
      <c r="I48" s="75">
        <v>6.0425083435798346</v>
      </c>
      <c r="J48" s="89">
        <v>6.1598028863076379</v>
      </c>
      <c r="K48" s="257">
        <v>5.5732484076433124</v>
      </c>
      <c r="L48" s="257">
        <v>6.0810810810810816</v>
      </c>
      <c r="M48" s="257">
        <v>5.6788397693517387</v>
      </c>
      <c r="N48" s="257">
        <v>6.1374366147927963</v>
      </c>
      <c r="O48" s="125"/>
      <c r="P48" s="125"/>
      <c r="Q48" s="125"/>
      <c r="R48" s="35"/>
    </row>
    <row r="49" spans="1:18" x14ac:dyDescent="0.25">
      <c r="A49" s="438"/>
      <c r="B49" s="30" t="s">
        <v>94</v>
      </c>
      <c r="C49" s="83">
        <v>4.2487046632124352</v>
      </c>
      <c r="D49" s="89">
        <v>5.0311451844753234</v>
      </c>
      <c r="E49" s="75">
        <v>5.2580800771828269</v>
      </c>
      <c r="F49" s="89">
        <v>4.8479087452471479</v>
      </c>
      <c r="G49" s="75">
        <v>5.2857142857142856</v>
      </c>
      <c r="H49" s="89">
        <v>4.0991420400381315</v>
      </c>
      <c r="I49" s="75">
        <v>4.5261669024045261</v>
      </c>
      <c r="J49" s="89">
        <v>4.8711943793911008</v>
      </c>
      <c r="K49" s="257">
        <v>4.7058823529411766</v>
      </c>
      <c r="L49" s="257">
        <v>5.2014995313964381</v>
      </c>
      <c r="M49" s="257">
        <v>5.5191768007483626</v>
      </c>
      <c r="N49" s="257">
        <v>5.4267161410018554</v>
      </c>
      <c r="O49" s="125"/>
      <c r="P49" s="125"/>
      <c r="Q49" s="125"/>
      <c r="R49" s="35"/>
    </row>
    <row r="50" spans="1:18" x14ac:dyDescent="0.25">
      <c r="A50" s="438"/>
      <c r="B50" s="30" t="s">
        <v>95</v>
      </c>
      <c r="C50" s="83">
        <v>3.8044731381139036</v>
      </c>
      <c r="D50" s="89">
        <v>7.1644367716875266</v>
      </c>
      <c r="E50" s="75">
        <v>7.2054735941843058</v>
      </c>
      <c r="F50" s="89">
        <v>8.2222222222222232</v>
      </c>
      <c r="G50" s="75">
        <v>7.0676387201296071</v>
      </c>
      <c r="H50" s="89">
        <v>6.6280033140016572</v>
      </c>
      <c r="I50" s="75">
        <v>5.513886073383337</v>
      </c>
      <c r="J50" s="89">
        <v>5.5966420147911258</v>
      </c>
      <c r="K50" s="257">
        <v>5.211267605633803</v>
      </c>
      <c r="L50" s="257">
        <v>5.5744255744255744</v>
      </c>
      <c r="M50" s="257">
        <v>5.4896440780213149</v>
      </c>
      <c r="N50" s="257">
        <v>5.6702063714686437</v>
      </c>
      <c r="O50" s="125"/>
      <c r="P50" s="125"/>
      <c r="Q50" s="125"/>
      <c r="R50" s="35"/>
    </row>
    <row r="51" spans="1:18" x14ac:dyDescent="0.25">
      <c r="A51" s="438"/>
      <c r="B51" s="30" t="s">
        <v>96</v>
      </c>
      <c r="C51" s="83">
        <v>5.8045554739162384</v>
      </c>
      <c r="D51" s="89">
        <v>8.1990189208128932</v>
      </c>
      <c r="E51" s="75">
        <v>8.2304526748971192</v>
      </c>
      <c r="F51" s="89">
        <v>7.4708704592186423</v>
      </c>
      <c r="G51" s="75">
        <v>7.3407202216066487</v>
      </c>
      <c r="H51" s="89">
        <v>6.6115702479338845</v>
      </c>
      <c r="I51" s="75">
        <v>5.9304703476482619</v>
      </c>
      <c r="J51" s="89">
        <v>5.8344640434192669</v>
      </c>
      <c r="K51" s="257">
        <v>6.5852002715546503</v>
      </c>
      <c r="L51" s="257">
        <v>5.3814713896457764</v>
      </c>
      <c r="M51" s="257">
        <v>5.7029177718832891</v>
      </c>
      <c r="N51" s="257">
        <v>6.3930013458950201</v>
      </c>
      <c r="O51" s="125"/>
      <c r="P51" s="125"/>
      <c r="Q51" s="125"/>
      <c r="R51" s="35"/>
    </row>
    <row r="52" spans="1:18" x14ac:dyDescent="0.25">
      <c r="A52" s="438"/>
      <c r="B52" s="30" t="s">
        <v>97</v>
      </c>
      <c r="C52" s="83">
        <v>2.4266365688487586</v>
      </c>
      <c r="D52" s="89">
        <v>3.8604651162790695</v>
      </c>
      <c r="E52" s="75">
        <v>3.4013605442176873</v>
      </c>
      <c r="F52" s="89">
        <v>4.0088105726872252</v>
      </c>
      <c r="G52" s="75">
        <v>2.8997867803837956</v>
      </c>
      <c r="H52" s="89">
        <v>3.266864658464149</v>
      </c>
      <c r="I52" s="75">
        <v>3.0176026823134956</v>
      </c>
      <c r="J52" s="89">
        <v>4.1649979975971165</v>
      </c>
      <c r="K52" s="257">
        <v>4.0211210398050365</v>
      </c>
      <c r="L52" s="257">
        <v>4.0315876974231095</v>
      </c>
      <c r="M52" s="257">
        <v>3.3623910336239105</v>
      </c>
      <c r="N52" s="257">
        <v>4.1949660407510994</v>
      </c>
      <c r="O52" s="125"/>
      <c r="P52" s="125"/>
      <c r="Q52" s="125"/>
      <c r="R52" s="35"/>
    </row>
    <row r="53" spans="1:18" x14ac:dyDescent="0.25">
      <c r="A53" s="438" t="s">
        <v>130</v>
      </c>
      <c r="B53" s="30" t="s">
        <v>98</v>
      </c>
      <c r="C53" s="83">
        <v>6.570033086497558</v>
      </c>
      <c r="D53" s="89">
        <v>10.650642353916288</v>
      </c>
      <c r="E53" s="75">
        <v>10.29176948758891</v>
      </c>
      <c r="F53" s="89">
        <v>10.890200102616726</v>
      </c>
      <c r="G53" s="75">
        <v>8.7772704211060368</v>
      </c>
      <c r="H53" s="89">
        <v>7.3970867637745403</v>
      </c>
      <c r="I53" s="75">
        <v>6.4552519428428168</v>
      </c>
      <c r="J53" s="89">
        <v>7.0155763239875393</v>
      </c>
      <c r="K53" s="257">
        <v>6.5812832868374329</v>
      </c>
      <c r="L53" s="257">
        <v>6.2910560889338054</v>
      </c>
      <c r="M53" s="257">
        <v>6.5440177799728358</v>
      </c>
      <c r="N53" s="257">
        <v>6.8045526863297026</v>
      </c>
      <c r="O53" s="125"/>
      <c r="P53" s="125"/>
      <c r="Q53" s="125"/>
      <c r="R53" s="35"/>
    </row>
    <row r="54" spans="1:18" x14ac:dyDescent="0.25">
      <c r="A54" s="438"/>
      <c r="B54" s="30" t="s">
        <v>99</v>
      </c>
      <c r="C54" s="83">
        <v>6.8152315015144964</v>
      </c>
      <c r="D54" s="89">
        <v>10.824644549763034</v>
      </c>
      <c r="E54" s="75">
        <v>9.6522781774580331</v>
      </c>
      <c r="F54" s="89">
        <v>10.656187168707731</v>
      </c>
      <c r="G54" s="75">
        <v>9.5124633431085037</v>
      </c>
      <c r="H54" s="89">
        <v>8</v>
      </c>
      <c r="I54" s="75">
        <v>8.0915480266714717</v>
      </c>
      <c r="J54" s="89">
        <v>7.9547495061950082</v>
      </c>
      <c r="K54" s="257">
        <v>7.9942123349611132</v>
      </c>
      <c r="L54" s="257">
        <v>7.355612059571377</v>
      </c>
      <c r="M54" s="257">
        <v>7.4152918218910759</v>
      </c>
      <c r="N54" s="257">
        <v>8.3303855677396541</v>
      </c>
      <c r="O54" s="125"/>
      <c r="P54" s="125"/>
      <c r="Q54" s="125"/>
      <c r="R54" s="35"/>
    </row>
    <row r="55" spans="1:18" x14ac:dyDescent="0.25">
      <c r="A55" s="438"/>
      <c r="B55" s="30" t="s">
        <v>100</v>
      </c>
      <c r="C55" s="83">
        <v>5.3944954128440363</v>
      </c>
      <c r="D55" s="89">
        <v>9.3397745571658621</v>
      </c>
      <c r="E55" s="75">
        <v>9.07258064516129</v>
      </c>
      <c r="F55" s="89">
        <v>9.40625</v>
      </c>
      <c r="G55" s="75">
        <v>8.1982543640897756</v>
      </c>
      <c r="H55" s="89">
        <v>7.675775253300583</v>
      </c>
      <c r="I55" s="75">
        <v>7.1863580998781966</v>
      </c>
      <c r="J55" s="89">
        <v>6.8031306441902473</v>
      </c>
      <c r="K55" s="257">
        <v>7.0991432068543459</v>
      </c>
      <c r="L55" s="257">
        <v>6.135729779981407</v>
      </c>
      <c r="M55" s="257">
        <v>6.0342146189735617</v>
      </c>
      <c r="N55" s="257">
        <v>7.2289156626506017</v>
      </c>
      <c r="O55" s="125"/>
      <c r="P55" s="125"/>
      <c r="Q55" s="125"/>
      <c r="R55" s="35"/>
    </row>
    <row r="56" spans="1:18" x14ac:dyDescent="0.25">
      <c r="A56" s="438"/>
      <c r="B56" s="30" t="s">
        <v>101</v>
      </c>
      <c r="C56" s="83">
        <v>4.6127067014795475</v>
      </c>
      <c r="D56" s="89">
        <v>6.0254924681344146</v>
      </c>
      <c r="E56" s="75">
        <v>6.5318818040435458</v>
      </c>
      <c r="F56" s="89">
        <v>6.759735488611315</v>
      </c>
      <c r="G56" s="75">
        <v>6.7802889959244164</v>
      </c>
      <c r="H56" s="89">
        <v>6.3860667634252533</v>
      </c>
      <c r="I56" s="75">
        <v>5.6789224608664002</v>
      </c>
      <c r="J56" s="89">
        <v>5.7347670250896057</v>
      </c>
      <c r="K56" s="257">
        <v>5.5376920328688817</v>
      </c>
      <c r="L56" s="257">
        <v>5.3717538242618286</v>
      </c>
      <c r="M56" s="257">
        <v>5.0660007135212268</v>
      </c>
      <c r="N56" s="257">
        <v>6.2522202486678502</v>
      </c>
      <c r="O56" s="125"/>
      <c r="P56" s="125"/>
      <c r="Q56" s="125"/>
      <c r="R56" s="35"/>
    </row>
    <row r="57" spans="1:18" x14ac:dyDescent="0.25">
      <c r="A57" s="438"/>
      <c r="B57" s="30" t="s">
        <v>102</v>
      </c>
      <c r="C57" s="83">
        <v>3.5126846947309729</v>
      </c>
      <c r="D57" s="89">
        <v>5.2088705518308407</v>
      </c>
      <c r="E57" s="75">
        <v>4.5583311872263712</v>
      </c>
      <c r="F57" s="89">
        <v>4.898060666335156</v>
      </c>
      <c r="G57" s="75">
        <v>3.726863431715858</v>
      </c>
      <c r="H57" s="89">
        <v>3.8566807663597906</v>
      </c>
      <c r="I57" s="75">
        <v>3.3617661816357254</v>
      </c>
      <c r="J57" s="89">
        <v>3.6852589641434266</v>
      </c>
      <c r="K57" s="257">
        <v>3.4542743538767393</v>
      </c>
      <c r="L57" s="257">
        <v>2.7972027972027971</v>
      </c>
      <c r="M57" s="257">
        <v>2.7236381809095449</v>
      </c>
      <c r="N57" s="257">
        <v>3.5402642732485665</v>
      </c>
      <c r="O57" s="125"/>
      <c r="P57" s="125"/>
      <c r="Q57" s="125"/>
      <c r="R57" s="35"/>
    </row>
    <row r="58" spans="1:18" x14ac:dyDescent="0.25">
      <c r="A58" s="438" t="s">
        <v>131</v>
      </c>
      <c r="B58" s="30" t="s">
        <v>103</v>
      </c>
      <c r="C58" s="83">
        <v>5.2248677248677247</v>
      </c>
      <c r="D58" s="89">
        <v>7.8734253149370135</v>
      </c>
      <c r="E58" s="75">
        <v>7.6863474353014105</v>
      </c>
      <c r="F58" s="89">
        <v>8.1843291176043031</v>
      </c>
      <c r="G58" s="75">
        <v>6.8126170243410629</v>
      </c>
      <c r="H58" s="89">
        <v>6.7632850241545892</v>
      </c>
      <c r="I58" s="75">
        <v>6.1512174284493808</v>
      </c>
      <c r="J58" s="89">
        <v>6.3618290258449299</v>
      </c>
      <c r="K58" s="257">
        <v>5.7474518686296712</v>
      </c>
      <c r="L58" s="257">
        <v>5.9764905820705279</v>
      </c>
      <c r="M58" s="257">
        <v>5.7579972183588319</v>
      </c>
      <c r="N58" s="257">
        <v>6.3419372744934783</v>
      </c>
      <c r="O58" s="125"/>
      <c r="P58" s="125"/>
      <c r="Q58" s="125"/>
      <c r="R58" s="35"/>
    </row>
    <row r="59" spans="1:18" x14ac:dyDescent="0.25">
      <c r="A59" s="438"/>
      <c r="B59" s="30" t="s">
        <v>104</v>
      </c>
      <c r="C59" s="83">
        <v>5.0698821594957524</v>
      </c>
      <c r="D59" s="89">
        <v>7.8573150156664262</v>
      </c>
      <c r="E59" s="75">
        <v>7.3870726229099066</v>
      </c>
      <c r="F59" s="89">
        <v>7.8275134755097255</v>
      </c>
      <c r="G59" s="75">
        <v>6.1639038057436375</v>
      </c>
      <c r="H59" s="89">
        <v>5.6956115779645193</v>
      </c>
      <c r="I59" s="75">
        <v>5.7189542483660132</v>
      </c>
      <c r="J59" s="89">
        <v>5.5891942244993009</v>
      </c>
      <c r="K59" s="257">
        <v>5.4595715272978573</v>
      </c>
      <c r="L59" s="257">
        <v>4.9425287356321839</v>
      </c>
      <c r="M59" s="257">
        <v>5.8245774326176338</v>
      </c>
      <c r="N59" s="257">
        <v>6.1345496009122007</v>
      </c>
      <c r="O59" s="125"/>
      <c r="P59" s="125"/>
      <c r="Q59" s="125"/>
      <c r="R59" s="35"/>
    </row>
    <row r="60" spans="1:18" x14ac:dyDescent="0.25">
      <c r="A60" s="438"/>
      <c r="B60" s="30" t="s">
        <v>105</v>
      </c>
      <c r="C60" s="83">
        <v>4.4827586206896548</v>
      </c>
      <c r="D60" s="89">
        <v>4.6548956661316216</v>
      </c>
      <c r="E60" s="75">
        <v>4.234527687296417</v>
      </c>
      <c r="F60" s="89">
        <v>4.662379421221865</v>
      </c>
      <c r="G60" s="75">
        <v>3.0944625407166124</v>
      </c>
      <c r="H60" s="89">
        <v>3.5256410256410255</v>
      </c>
      <c r="I60" s="75">
        <v>3.697749196141479</v>
      </c>
      <c r="J60" s="89">
        <v>3.7337662337662336</v>
      </c>
      <c r="K60" s="257">
        <v>2.7552674230145868</v>
      </c>
      <c r="L60" s="257">
        <v>2.576489533011272</v>
      </c>
      <c r="M60" s="257">
        <v>2.5889967637540456</v>
      </c>
      <c r="N60" s="257">
        <v>3.697749196141479</v>
      </c>
      <c r="O60" s="125"/>
      <c r="P60" s="125"/>
      <c r="Q60" s="125"/>
      <c r="R60" s="35"/>
    </row>
    <row r="61" spans="1:18" x14ac:dyDescent="0.25">
      <c r="A61" s="439" t="s">
        <v>133</v>
      </c>
      <c r="B61" s="30" t="s">
        <v>106</v>
      </c>
      <c r="C61" s="83">
        <v>5.6970220112214074</v>
      </c>
      <c r="D61" s="89">
        <v>10.46200840015273</v>
      </c>
      <c r="E61" s="75">
        <v>9.8750503829101159</v>
      </c>
      <c r="F61" s="89">
        <v>11.098570353649361</v>
      </c>
      <c r="G61" s="75">
        <v>8.9179104477611943</v>
      </c>
      <c r="H61" s="89">
        <v>8.5809806835066862</v>
      </c>
      <c r="I61" s="75">
        <v>8.1391046984831661</v>
      </c>
      <c r="J61" s="89">
        <v>8.8962716869693619</v>
      </c>
      <c r="K61" s="257">
        <v>6.4351005484460693</v>
      </c>
      <c r="L61" s="257">
        <v>6.5093262276360866</v>
      </c>
      <c r="M61" s="257">
        <v>7.0763500931098688</v>
      </c>
      <c r="N61" s="257">
        <v>7.7147016011644833</v>
      </c>
      <c r="O61" s="125"/>
      <c r="P61" s="125"/>
      <c r="Q61" s="125"/>
      <c r="R61" s="35"/>
    </row>
    <row r="62" spans="1:18" x14ac:dyDescent="0.25">
      <c r="A62" s="439"/>
      <c r="B62" s="30" t="s">
        <v>107</v>
      </c>
      <c r="C62" s="83">
        <v>5.2516411378555796</v>
      </c>
      <c r="D62" s="89">
        <v>12.236767216846898</v>
      </c>
      <c r="E62" s="75">
        <v>9.1888466413181238</v>
      </c>
      <c r="F62" s="89">
        <v>11.480186480186481</v>
      </c>
      <c r="G62" s="75">
        <v>11.492957746478872</v>
      </c>
      <c r="H62" s="89">
        <v>11.395219566425792</v>
      </c>
      <c r="I62" s="75">
        <v>9.415041782729805</v>
      </c>
      <c r="J62" s="89">
        <v>9.4615786722425508</v>
      </c>
      <c r="K62" s="257">
        <v>7.4406332453825854</v>
      </c>
      <c r="L62" s="257">
        <v>7.7044025157232703</v>
      </c>
      <c r="M62" s="257">
        <v>7.1164997364259355</v>
      </c>
      <c r="N62" s="257">
        <v>6.8362480127186016</v>
      </c>
      <c r="O62" s="125"/>
      <c r="P62" s="125"/>
      <c r="Q62" s="125"/>
      <c r="R62" s="35"/>
    </row>
    <row r="63" spans="1:18" x14ac:dyDescent="0.25">
      <c r="A63" s="439"/>
      <c r="B63" s="30" t="s">
        <v>108</v>
      </c>
      <c r="C63" s="83">
        <v>5.1094890510948909</v>
      </c>
      <c r="D63" s="89">
        <v>9.0729783037475347</v>
      </c>
      <c r="E63" s="75">
        <v>8.5889570552147241</v>
      </c>
      <c r="F63" s="89">
        <v>9.4607379375591307</v>
      </c>
      <c r="G63" s="75">
        <v>8.0975609756097562</v>
      </c>
      <c r="H63" s="89">
        <v>7.9303675048355888</v>
      </c>
      <c r="I63" s="75">
        <v>6.0487804878048781</v>
      </c>
      <c r="J63" s="89">
        <v>7.32421875</v>
      </c>
      <c r="K63" s="257">
        <v>5.8536585365853666</v>
      </c>
      <c r="L63" s="257">
        <v>6.104651162790697</v>
      </c>
      <c r="M63" s="257">
        <v>5.7998129092609911</v>
      </c>
      <c r="N63" s="257">
        <v>6.1068702290076331</v>
      </c>
      <c r="O63" s="125"/>
      <c r="P63" s="125"/>
      <c r="Q63" s="125"/>
      <c r="R63" s="35"/>
    </row>
    <row r="64" spans="1:18" x14ac:dyDescent="0.25">
      <c r="A64" s="439"/>
      <c r="B64" s="30" t="s">
        <v>109</v>
      </c>
      <c r="C64" s="83">
        <v>2.201974183750949</v>
      </c>
      <c r="D64" s="89">
        <v>5.6747404844290656</v>
      </c>
      <c r="E64" s="75">
        <v>5.2333804809052333</v>
      </c>
      <c r="F64" s="89">
        <v>6.2965470548408939</v>
      </c>
      <c r="G64" s="75">
        <v>5.7011795543905635</v>
      </c>
      <c r="H64" s="89">
        <v>5.0993377483443707</v>
      </c>
      <c r="I64" s="75">
        <v>3.8329911019849416</v>
      </c>
      <c r="J64" s="89">
        <v>5.0379572118702551</v>
      </c>
      <c r="K64" s="257">
        <v>4.8449612403100781</v>
      </c>
      <c r="L64" s="257">
        <v>4.876462938881664</v>
      </c>
      <c r="M64" s="257">
        <v>4.1210560206052804</v>
      </c>
      <c r="N64" s="257">
        <v>6.4005069708491762</v>
      </c>
      <c r="O64" s="125"/>
      <c r="P64" s="125"/>
      <c r="Q64" s="125"/>
      <c r="R64" s="35"/>
    </row>
    <row r="65" spans="1:18" x14ac:dyDescent="0.25">
      <c r="A65" s="439"/>
      <c r="B65" s="30" t="s">
        <v>110</v>
      </c>
      <c r="C65" s="83">
        <v>3.6407766990291259</v>
      </c>
      <c r="D65" s="89">
        <v>8.8593576965669989</v>
      </c>
      <c r="E65" s="75">
        <v>6.2962962962962958</v>
      </c>
      <c r="F65" s="89">
        <v>6.5439672801636002</v>
      </c>
      <c r="G65" s="75">
        <v>5.6584362139917692</v>
      </c>
      <c r="H65" s="89">
        <v>5.4470709146968135</v>
      </c>
      <c r="I65" s="75">
        <v>5.81039755351682</v>
      </c>
      <c r="J65" s="89">
        <v>4.5081967213114753</v>
      </c>
      <c r="K65" s="257">
        <v>3.5196687370600417</v>
      </c>
      <c r="L65" s="257">
        <v>4.766839378238342</v>
      </c>
      <c r="M65" s="257">
        <v>4.5267489711934159</v>
      </c>
      <c r="N65" s="257">
        <v>6.6536203522504884</v>
      </c>
      <c r="O65" s="125"/>
      <c r="P65" s="125"/>
      <c r="Q65" s="125"/>
      <c r="R65" s="35"/>
    </row>
    <row r="66" spans="1:18" x14ac:dyDescent="0.25">
      <c r="A66" s="439"/>
      <c r="B66" s="30" t="s">
        <v>111</v>
      </c>
      <c r="C66" s="83">
        <v>5.942622950819672</v>
      </c>
      <c r="D66" s="89">
        <v>7.5518672199170123</v>
      </c>
      <c r="E66" s="75">
        <v>7.5</v>
      </c>
      <c r="F66" s="89">
        <v>7.8632478632478628</v>
      </c>
      <c r="G66" s="75">
        <v>6.1916878710771837</v>
      </c>
      <c r="H66" s="89">
        <v>5.4945054945054945</v>
      </c>
      <c r="I66" s="75">
        <v>5.2763819095477382</v>
      </c>
      <c r="J66" s="89">
        <v>5.5322715842414087</v>
      </c>
      <c r="K66" s="257">
        <v>4.2009884678747946</v>
      </c>
      <c r="L66" s="257">
        <v>5.5961070559610704</v>
      </c>
      <c r="M66" s="257">
        <v>6.1757719714964372</v>
      </c>
      <c r="N66" s="257">
        <v>5.6936647955092221</v>
      </c>
      <c r="O66" s="125"/>
      <c r="P66" s="125"/>
      <c r="Q66" s="125"/>
      <c r="R66" s="35"/>
    </row>
    <row r="67" spans="1:18" x14ac:dyDescent="0.25">
      <c r="A67" s="439"/>
      <c r="B67" s="30" t="s">
        <v>112</v>
      </c>
      <c r="C67" s="83">
        <v>2.676864244741874</v>
      </c>
      <c r="D67" s="89">
        <v>6.0711188204683433</v>
      </c>
      <c r="E67" s="75">
        <v>6.1028770706190061</v>
      </c>
      <c r="F67" s="89">
        <v>7.5438596491228065</v>
      </c>
      <c r="G67" s="75">
        <v>6.3268892794376104</v>
      </c>
      <c r="H67" s="89">
        <v>5.9701492537313428</v>
      </c>
      <c r="I67" s="75">
        <v>5.7793345008756569</v>
      </c>
      <c r="J67" s="89">
        <v>4.815133276010318</v>
      </c>
      <c r="K67" s="257">
        <v>4.0552200172562554</v>
      </c>
      <c r="L67" s="257">
        <v>4.4788975021533162</v>
      </c>
      <c r="M67" s="257">
        <v>4.2122999157540013</v>
      </c>
      <c r="N67" s="257">
        <v>4.8305084745762716</v>
      </c>
      <c r="O67" s="125"/>
      <c r="P67" s="125"/>
      <c r="Q67" s="125"/>
      <c r="R67" s="35"/>
    </row>
    <row r="68" spans="1:18" x14ac:dyDescent="0.25">
      <c r="A68" s="439"/>
      <c r="B68" s="30" t="s">
        <v>113</v>
      </c>
      <c r="C68" s="83">
        <v>2.3756495916852263</v>
      </c>
      <c r="D68" s="89">
        <v>5.1769331585845348</v>
      </c>
      <c r="E68" s="75">
        <v>4.4098573281452662</v>
      </c>
      <c r="F68" s="89">
        <v>5.4278416347381864</v>
      </c>
      <c r="G68" s="75">
        <v>4.258064516129032</v>
      </c>
      <c r="H68" s="89">
        <v>5.6293485135989876</v>
      </c>
      <c r="I68" s="75">
        <v>4.7157622739018086</v>
      </c>
      <c r="J68" s="89">
        <v>3.8961038961038961</v>
      </c>
      <c r="K68" s="257">
        <v>13.178294573643413</v>
      </c>
      <c r="L68" s="257">
        <v>3.6245954692556634</v>
      </c>
      <c r="M68" s="257">
        <v>4.1477640959170445</v>
      </c>
      <c r="N68" s="257">
        <v>3.992273019961365</v>
      </c>
      <c r="O68" s="125"/>
      <c r="P68" s="125"/>
      <c r="Q68" s="125"/>
      <c r="R68" s="35"/>
    </row>
    <row r="69" spans="1:18" x14ac:dyDescent="0.25">
      <c r="A69" s="439"/>
      <c r="B69" s="30" t="s">
        <v>114</v>
      </c>
      <c r="C69" s="83">
        <v>3.1903190319031904</v>
      </c>
      <c r="D69" s="89">
        <v>5.973025048169557</v>
      </c>
      <c r="E69" s="75">
        <v>5.5827619980411356</v>
      </c>
      <c r="F69" s="89">
        <v>6.606606606606606</v>
      </c>
      <c r="G69" s="75">
        <v>6.1616161616161618</v>
      </c>
      <c r="H69" s="89">
        <v>6.2075654704170713</v>
      </c>
      <c r="I69" s="75">
        <v>6.0939060939060941</v>
      </c>
      <c r="J69" s="89">
        <v>6.8136272545090177</v>
      </c>
      <c r="K69" s="257">
        <v>10</v>
      </c>
      <c r="L69" s="257">
        <v>7.1862348178137649</v>
      </c>
      <c r="M69" s="257">
        <v>6.2749003984063743</v>
      </c>
      <c r="N69" s="257">
        <v>8.3748753738783659</v>
      </c>
      <c r="O69" s="125"/>
      <c r="P69" s="125"/>
      <c r="Q69" s="125"/>
      <c r="R69" s="35"/>
    </row>
    <row r="70" spans="1:18" x14ac:dyDescent="0.25">
      <c r="A70" s="438" t="s">
        <v>132</v>
      </c>
      <c r="B70" s="30" t="s">
        <v>115</v>
      </c>
      <c r="C70" s="83">
        <v>2.5987261146496814</v>
      </c>
      <c r="D70" s="89">
        <v>4.6424384525205156</v>
      </c>
      <c r="E70" s="75">
        <v>4.2639352072415431</v>
      </c>
      <c r="F70" s="89">
        <v>4.4103992571959152</v>
      </c>
      <c r="G70" s="75">
        <v>4.0156935148857604</v>
      </c>
      <c r="H70" s="89">
        <v>4.0102588015854517</v>
      </c>
      <c r="I70" s="75">
        <v>3.6308973172987971</v>
      </c>
      <c r="J70" s="89">
        <v>3.9458591420050468</v>
      </c>
      <c r="K70" s="257">
        <v>4.0970473792629889</v>
      </c>
      <c r="L70" s="257">
        <v>4.3980956699161187</v>
      </c>
      <c r="M70" s="257">
        <v>4.5342312008978674</v>
      </c>
      <c r="N70" s="257">
        <v>4.5670359484512772</v>
      </c>
      <c r="O70" s="125"/>
      <c r="P70" s="125"/>
      <c r="Q70" s="125"/>
      <c r="R70" s="35"/>
    </row>
    <row r="71" spans="1:18" x14ac:dyDescent="0.25">
      <c r="A71" s="438"/>
      <c r="B71" s="30" t="s">
        <v>116</v>
      </c>
      <c r="C71" s="83">
        <v>2.1413276231263381</v>
      </c>
      <c r="D71" s="89">
        <v>3.9761431411530817</v>
      </c>
      <c r="E71" s="75">
        <v>3.6089238845144358</v>
      </c>
      <c r="F71" s="89">
        <v>4.2125729099157487</v>
      </c>
      <c r="G71" s="75">
        <v>4.4230769230769234</v>
      </c>
      <c r="H71" s="89">
        <v>4.5484080571799872</v>
      </c>
      <c r="I71" s="75">
        <v>4.180064308681672</v>
      </c>
      <c r="J71" s="89">
        <v>4.3934426229508192</v>
      </c>
      <c r="K71" s="257">
        <v>3.790489317711923</v>
      </c>
      <c r="L71" s="257">
        <v>3.353867214236824</v>
      </c>
      <c r="M71" s="257">
        <v>3.9616613418530351</v>
      </c>
      <c r="N71" s="257">
        <v>3.7583892617449663</v>
      </c>
      <c r="O71" s="125"/>
      <c r="P71" s="125"/>
      <c r="Q71" s="125"/>
      <c r="R71" s="35"/>
    </row>
    <row r="72" spans="1:18" x14ac:dyDescent="0.25">
      <c r="A72" s="438"/>
      <c r="B72" s="30" t="s">
        <v>117</v>
      </c>
      <c r="C72" s="83">
        <v>3.6635006784260513</v>
      </c>
      <c r="D72" s="89">
        <v>17.839805825242721</v>
      </c>
      <c r="E72" s="75">
        <v>18.554216867469879</v>
      </c>
      <c r="F72" s="89">
        <v>18.252212389380531</v>
      </c>
      <c r="G72" s="75">
        <v>17.732884399551065</v>
      </c>
      <c r="H72" s="89">
        <v>10.766045548654244</v>
      </c>
      <c r="I72" s="75">
        <v>8.7084148727984338</v>
      </c>
      <c r="J72" s="89">
        <v>7.1017274472168905</v>
      </c>
      <c r="K72" s="257">
        <v>4.6986721144024512</v>
      </c>
      <c r="L72" s="257">
        <v>5.7581573896353166</v>
      </c>
      <c r="M72" s="257">
        <v>5.4079696394686909</v>
      </c>
      <c r="N72" s="257">
        <v>6.6115702479338845</v>
      </c>
      <c r="O72" s="125"/>
      <c r="P72" s="125"/>
      <c r="Q72" s="125"/>
      <c r="R72" s="35"/>
    </row>
    <row r="73" spans="1:18" x14ac:dyDescent="0.25">
      <c r="A73" s="438"/>
      <c r="B73" s="30" t="s">
        <v>118</v>
      </c>
      <c r="C73" s="83">
        <v>1.7948717948717947</v>
      </c>
      <c r="D73" s="89">
        <v>3.8755137991779218</v>
      </c>
      <c r="E73" s="75">
        <v>4.1617819460726846</v>
      </c>
      <c r="F73" s="89">
        <v>4.2700519330640505</v>
      </c>
      <c r="G73" s="75">
        <v>4.4405997693194932</v>
      </c>
      <c r="H73" s="89">
        <v>3.7463976945244957</v>
      </c>
      <c r="I73" s="75">
        <v>3.8705950317735409</v>
      </c>
      <c r="J73" s="89">
        <v>5.100286532951289</v>
      </c>
      <c r="K73" s="257">
        <v>4.3949771689497714</v>
      </c>
      <c r="L73" s="257">
        <v>3.8614423622941514</v>
      </c>
      <c r="M73" s="257">
        <v>3.8068181818181821</v>
      </c>
      <c r="N73" s="257">
        <v>4.751131221719457</v>
      </c>
      <c r="O73" s="125"/>
      <c r="P73" s="125"/>
      <c r="Q73" s="125"/>
      <c r="R73" s="35"/>
    </row>
    <row r="74" spans="1:18" x14ac:dyDescent="0.25">
      <c r="A74" s="438"/>
      <c r="B74" s="30" t="s">
        <v>119</v>
      </c>
      <c r="C74" s="83">
        <v>2.2872827081427265</v>
      </c>
      <c r="D74" s="89">
        <v>3.0354131534569984</v>
      </c>
      <c r="E74" s="75">
        <v>3.3731853116994026</v>
      </c>
      <c r="F74" s="89">
        <v>3.7307380373073804</v>
      </c>
      <c r="G74" s="75">
        <v>2.9518803073190458</v>
      </c>
      <c r="H74" s="89">
        <v>3.1765178930438278</v>
      </c>
      <c r="I74" s="75">
        <v>3.3707865168539324</v>
      </c>
      <c r="J74" s="89">
        <v>3.6115569823434992</v>
      </c>
      <c r="K74" s="257">
        <v>3.4441329595514616</v>
      </c>
      <c r="L74" s="257">
        <v>3.3986405437824869</v>
      </c>
      <c r="M74" s="257">
        <v>3.6906164114644682</v>
      </c>
      <c r="N74" s="257">
        <v>4.0928768201495478</v>
      </c>
      <c r="O74" s="125"/>
      <c r="P74" s="125"/>
      <c r="Q74" s="125"/>
      <c r="R74" s="35"/>
    </row>
    <row r="75" spans="1:18" x14ac:dyDescent="0.25">
      <c r="A75" s="438"/>
      <c r="B75" s="30" t="s">
        <v>120</v>
      </c>
      <c r="C75" s="83">
        <v>2.2346368715083798</v>
      </c>
      <c r="D75" s="139">
        <v>2.5906735751295336</v>
      </c>
      <c r="E75" s="75">
        <v>3.3248081841432229</v>
      </c>
      <c r="F75" s="139">
        <v>3.3942558746736298</v>
      </c>
      <c r="G75" s="75">
        <v>4.0816326530612246</v>
      </c>
      <c r="H75" s="89">
        <v>3.3333333333333335</v>
      </c>
      <c r="I75" s="75">
        <v>3.8759689922480618</v>
      </c>
      <c r="J75" s="89">
        <v>2.8277634961439588</v>
      </c>
      <c r="K75" s="257">
        <v>3.7878787878787881</v>
      </c>
      <c r="L75" s="257">
        <v>2.9649595687331538</v>
      </c>
      <c r="M75" s="257">
        <v>2.1563342318059302</v>
      </c>
      <c r="N75" s="257">
        <v>1.6528925619834711</v>
      </c>
      <c r="O75" s="35"/>
      <c r="P75" s="35"/>
      <c r="Q75" s="35"/>
      <c r="R75" s="35"/>
    </row>
    <row r="76" spans="1:18" x14ac:dyDescent="0.25">
      <c r="B76" s="40" t="s">
        <v>121</v>
      </c>
      <c r="C76" s="81">
        <v>4.0269784172661875</v>
      </c>
      <c r="D76" s="81">
        <v>6.7855810457905061</v>
      </c>
      <c r="E76" s="81">
        <v>6.5669369808407305</v>
      </c>
      <c r="F76" s="81">
        <v>6.8773638671571424</v>
      </c>
      <c r="G76" s="127">
        <v>6.0261065855334177</v>
      </c>
      <c r="H76" s="81">
        <v>5.8640062791754453</v>
      </c>
      <c r="I76" s="127">
        <v>5.5737990461016702</v>
      </c>
      <c r="J76" s="81">
        <v>5.5</v>
      </c>
      <c r="K76" s="81">
        <v>5.3</v>
      </c>
      <c r="L76" s="81">
        <v>5.2</v>
      </c>
      <c r="M76" s="81">
        <v>5.3</v>
      </c>
      <c r="N76" s="81">
        <v>5.7213028948745821</v>
      </c>
      <c r="O76" s="35"/>
      <c r="P76" s="35"/>
      <c r="Q76" s="35"/>
      <c r="R76" s="35"/>
    </row>
  </sheetData>
  <mergeCells count="13">
    <mergeCell ref="A5:A6"/>
    <mergeCell ref="B5:B6"/>
    <mergeCell ref="A53:A57"/>
    <mergeCell ref="A58:A60"/>
    <mergeCell ref="C5:N5"/>
    <mergeCell ref="A61:A69"/>
    <mergeCell ref="A70:A75"/>
    <mergeCell ref="A7:A12"/>
    <mergeCell ref="A13:A19"/>
    <mergeCell ref="A20:A26"/>
    <mergeCell ref="A27:A35"/>
    <mergeCell ref="A36:A42"/>
    <mergeCell ref="A43:A5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/>
  <dimension ref="A1:Z79"/>
  <sheetViews>
    <sheetView topLeftCell="A20" workbookViewId="0">
      <selection activeCell="G13" sqref="G13"/>
    </sheetView>
  </sheetViews>
  <sheetFormatPr baseColWidth="10" defaultRowHeight="15" x14ac:dyDescent="0.25"/>
  <cols>
    <col min="1" max="1" width="15.5703125" customWidth="1"/>
    <col min="2" max="2" width="30.5703125" customWidth="1"/>
    <col min="4" max="4" width="14.42578125" customWidth="1"/>
    <col min="6" max="6" width="13.42578125" customWidth="1"/>
    <col min="8" max="8" width="14" customWidth="1"/>
    <col min="10" max="10" width="15" customWidth="1"/>
    <col min="12" max="12" width="14" customWidth="1"/>
    <col min="14" max="14" width="14" customWidth="1"/>
    <col min="16" max="16" width="13" customWidth="1"/>
    <col min="18" max="18" width="14.42578125" customWidth="1"/>
    <col min="20" max="20" width="14.28515625" customWidth="1"/>
    <col min="22" max="22" width="14" customWidth="1"/>
    <col min="24" max="24" width="14" customWidth="1"/>
    <col min="26" max="26" width="14" customWidth="1"/>
  </cols>
  <sheetData>
    <row r="1" spans="1:26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.75" x14ac:dyDescent="0.25">
      <c r="A3" s="344" t="s">
        <v>318</v>
      </c>
      <c r="B3" s="2"/>
    </row>
    <row r="4" spans="1:26" ht="15.75" x14ac:dyDescent="0.25">
      <c r="A4" s="2"/>
      <c r="B4" s="2"/>
      <c r="D4" s="6"/>
    </row>
    <row r="5" spans="1:26" ht="15.75" x14ac:dyDescent="0.25">
      <c r="A5" s="355" t="s">
        <v>395</v>
      </c>
      <c r="B5" s="2"/>
    </row>
    <row r="6" spans="1:26" s="133" customFormat="1" ht="15.75" x14ac:dyDescent="0.25">
      <c r="A6" s="358"/>
      <c r="B6" s="2"/>
    </row>
    <row r="7" spans="1:26" ht="15.75" customHeight="1" x14ac:dyDescent="0.25">
      <c r="A7" s="489" t="s">
        <v>123</v>
      </c>
      <c r="B7" s="442" t="s">
        <v>122</v>
      </c>
      <c r="C7" s="484" t="s">
        <v>233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537"/>
      <c r="Y7" s="555" t="s">
        <v>6</v>
      </c>
      <c r="Z7" s="556"/>
    </row>
    <row r="8" spans="1:26" ht="15.75" x14ac:dyDescent="0.25">
      <c r="A8" s="554"/>
      <c r="B8" s="443"/>
      <c r="C8" s="559" t="s">
        <v>163</v>
      </c>
      <c r="D8" s="559"/>
      <c r="E8" s="559" t="s">
        <v>164</v>
      </c>
      <c r="F8" s="559"/>
      <c r="G8" s="559" t="s">
        <v>165</v>
      </c>
      <c r="H8" s="559"/>
      <c r="I8" s="559" t="s">
        <v>166</v>
      </c>
      <c r="J8" s="559"/>
      <c r="K8" s="559" t="s">
        <v>167</v>
      </c>
      <c r="L8" s="559"/>
      <c r="M8" s="559" t="s">
        <v>168</v>
      </c>
      <c r="N8" s="559"/>
      <c r="O8" s="559" t="s">
        <v>169</v>
      </c>
      <c r="P8" s="559"/>
      <c r="Q8" s="559" t="s">
        <v>170</v>
      </c>
      <c r="R8" s="559"/>
      <c r="S8" s="559" t="s">
        <v>171</v>
      </c>
      <c r="T8" s="559"/>
      <c r="U8" s="559" t="s">
        <v>172</v>
      </c>
      <c r="V8" s="559"/>
      <c r="W8" s="559" t="s">
        <v>173</v>
      </c>
      <c r="X8" s="559"/>
      <c r="Y8" s="557"/>
      <c r="Z8" s="558"/>
    </row>
    <row r="9" spans="1:26" ht="31.5" x14ac:dyDescent="0.25">
      <c r="A9" s="490"/>
      <c r="B9" s="444"/>
      <c r="C9" s="134" t="s">
        <v>174</v>
      </c>
      <c r="D9" s="134" t="s">
        <v>175</v>
      </c>
      <c r="E9" s="134" t="s">
        <v>174</v>
      </c>
      <c r="F9" s="134" t="s">
        <v>175</v>
      </c>
      <c r="G9" s="134" t="s">
        <v>174</v>
      </c>
      <c r="H9" s="134" t="s">
        <v>175</v>
      </c>
      <c r="I9" s="134" t="s">
        <v>174</v>
      </c>
      <c r="J9" s="134" t="s">
        <v>175</v>
      </c>
      <c r="K9" s="134" t="s">
        <v>174</v>
      </c>
      <c r="L9" s="134" t="s">
        <v>175</v>
      </c>
      <c r="M9" s="134" t="s">
        <v>174</v>
      </c>
      <c r="N9" s="134" t="s">
        <v>175</v>
      </c>
      <c r="O9" s="134" t="s">
        <v>174</v>
      </c>
      <c r="P9" s="134" t="s">
        <v>175</v>
      </c>
      <c r="Q9" s="134" t="s">
        <v>174</v>
      </c>
      <c r="R9" s="134" t="s">
        <v>175</v>
      </c>
      <c r="S9" s="134" t="s">
        <v>174</v>
      </c>
      <c r="T9" s="134" t="s">
        <v>175</v>
      </c>
      <c r="U9" s="134" t="s">
        <v>174</v>
      </c>
      <c r="V9" s="134" t="s">
        <v>175</v>
      </c>
      <c r="W9" s="134" t="s">
        <v>174</v>
      </c>
      <c r="X9" s="134" t="s">
        <v>175</v>
      </c>
      <c r="Y9" s="134" t="s">
        <v>174</v>
      </c>
      <c r="Z9" s="134" t="s">
        <v>175</v>
      </c>
    </row>
    <row r="10" spans="1:26" x14ac:dyDescent="0.25">
      <c r="A10" s="438" t="s">
        <v>124</v>
      </c>
      <c r="B10" s="30" t="s">
        <v>52</v>
      </c>
      <c r="C10" s="416">
        <v>134</v>
      </c>
      <c r="D10" s="413">
        <v>585</v>
      </c>
      <c r="E10" s="413">
        <v>40</v>
      </c>
      <c r="F10" s="413">
        <v>227</v>
      </c>
      <c r="G10" s="413">
        <v>143</v>
      </c>
      <c r="H10" s="413">
        <v>909</v>
      </c>
      <c r="I10" s="413">
        <v>150</v>
      </c>
      <c r="J10" s="412">
        <v>1081</v>
      </c>
      <c r="K10" s="413">
        <v>25</v>
      </c>
      <c r="L10" s="413">
        <v>303</v>
      </c>
      <c r="M10" s="413">
        <v>7</v>
      </c>
      <c r="N10" s="413">
        <v>62</v>
      </c>
      <c r="O10" s="413">
        <v>11</v>
      </c>
      <c r="P10" s="413">
        <v>172</v>
      </c>
      <c r="Q10" s="413">
        <v>2</v>
      </c>
      <c r="R10" s="413">
        <v>29</v>
      </c>
      <c r="S10" s="413"/>
      <c r="T10" s="413"/>
      <c r="U10" s="413">
        <v>1</v>
      </c>
      <c r="V10" s="413">
        <v>8</v>
      </c>
      <c r="W10" s="413">
        <v>2</v>
      </c>
      <c r="X10" s="413">
        <v>13</v>
      </c>
      <c r="Y10" s="135">
        <f>SUM(C10,E10,G10,I10,K10,M10,O10,Q10,S10,U10,W10)</f>
        <v>515</v>
      </c>
      <c r="Z10" s="299">
        <f>SUM(D10,F10,H10,J10,L10,N10,P10,R10,T10,V10,X10)</f>
        <v>3389</v>
      </c>
    </row>
    <row r="11" spans="1:26" x14ac:dyDescent="0.25">
      <c r="A11" s="438"/>
      <c r="B11" s="30" t="s">
        <v>53</v>
      </c>
      <c r="C11" s="417">
        <v>1035</v>
      </c>
      <c r="D11" s="415">
        <v>6248</v>
      </c>
      <c r="E11" s="414">
        <v>78</v>
      </c>
      <c r="F11" s="414">
        <v>474</v>
      </c>
      <c r="G11" s="414">
        <v>198</v>
      </c>
      <c r="H11" s="415">
        <v>1449</v>
      </c>
      <c r="I11" s="414">
        <v>171</v>
      </c>
      <c r="J11" s="415">
        <v>1103</v>
      </c>
      <c r="K11" s="414">
        <v>43</v>
      </c>
      <c r="L11" s="414">
        <v>408</v>
      </c>
      <c r="M11" s="414">
        <v>65</v>
      </c>
      <c r="N11" s="414">
        <v>681</v>
      </c>
      <c r="O11" s="414">
        <v>23</v>
      </c>
      <c r="P11" s="414">
        <v>173</v>
      </c>
      <c r="Q11" s="414">
        <v>8</v>
      </c>
      <c r="R11" s="414">
        <v>67</v>
      </c>
      <c r="S11" s="414">
        <v>2</v>
      </c>
      <c r="T11" s="414">
        <v>31</v>
      </c>
      <c r="U11" s="414">
        <v>7</v>
      </c>
      <c r="V11" s="414">
        <v>79</v>
      </c>
      <c r="W11" s="414">
        <v>1</v>
      </c>
      <c r="X11" s="414">
        <v>1</v>
      </c>
      <c r="Y11" s="136">
        <f t="shared" ref="Y11:Z74" si="0">SUM(C11,E11,G11,I11,K11,M11,O11,Q11,S11,U11,W11)</f>
        <v>1631</v>
      </c>
      <c r="Z11" s="305">
        <f t="shared" si="0"/>
        <v>10714</v>
      </c>
    </row>
    <row r="12" spans="1:26" x14ac:dyDescent="0.25">
      <c r="A12" s="438"/>
      <c r="B12" s="30" t="s">
        <v>54</v>
      </c>
      <c r="C12" s="418">
        <v>409</v>
      </c>
      <c r="D12" s="415">
        <v>2693</v>
      </c>
      <c r="E12" s="414">
        <v>269</v>
      </c>
      <c r="F12" s="415">
        <v>1206</v>
      </c>
      <c r="G12" s="414">
        <v>292</v>
      </c>
      <c r="H12" s="415">
        <v>2005</v>
      </c>
      <c r="I12" s="414">
        <v>231</v>
      </c>
      <c r="J12" s="415">
        <v>1618</v>
      </c>
      <c r="K12" s="414">
        <v>72</v>
      </c>
      <c r="L12" s="414">
        <v>719</v>
      </c>
      <c r="M12" s="414">
        <v>40</v>
      </c>
      <c r="N12" s="414">
        <v>279</v>
      </c>
      <c r="O12" s="414">
        <v>44</v>
      </c>
      <c r="P12" s="414">
        <v>392</v>
      </c>
      <c r="Q12" s="414">
        <v>6</v>
      </c>
      <c r="R12" s="414">
        <v>46</v>
      </c>
      <c r="S12" s="414">
        <v>18</v>
      </c>
      <c r="T12" s="414">
        <v>36</v>
      </c>
      <c r="U12" s="414">
        <v>17</v>
      </c>
      <c r="V12" s="414">
        <v>47</v>
      </c>
      <c r="W12" s="414"/>
      <c r="X12" s="414"/>
      <c r="Y12" s="136">
        <f t="shared" si="0"/>
        <v>1398</v>
      </c>
      <c r="Z12" s="305">
        <f t="shared" si="0"/>
        <v>9041</v>
      </c>
    </row>
    <row r="13" spans="1:26" x14ac:dyDescent="0.25">
      <c r="A13" s="438"/>
      <c r="B13" s="30" t="s">
        <v>55</v>
      </c>
      <c r="C13" s="418">
        <v>23</v>
      </c>
      <c r="D13" s="414">
        <v>142</v>
      </c>
      <c r="E13" s="414">
        <v>27</v>
      </c>
      <c r="F13" s="414">
        <v>115</v>
      </c>
      <c r="G13" s="414">
        <v>420</v>
      </c>
      <c r="H13" s="415">
        <v>3446</v>
      </c>
      <c r="I13" s="414">
        <v>255</v>
      </c>
      <c r="J13" s="415">
        <v>1909</v>
      </c>
      <c r="K13" s="414">
        <v>26</v>
      </c>
      <c r="L13" s="414">
        <v>193</v>
      </c>
      <c r="M13" s="414">
        <v>5</v>
      </c>
      <c r="N13" s="414">
        <v>77</v>
      </c>
      <c r="O13" s="414">
        <v>4</v>
      </c>
      <c r="P13" s="414">
        <v>34</v>
      </c>
      <c r="Q13" s="414">
        <v>1</v>
      </c>
      <c r="R13" s="414">
        <v>8</v>
      </c>
      <c r="S13" s="414">
        <v>2</v>
      </c>
      <c r="T13" s="414">
        <v>42</v>
      </c>
      <c r="U13" s="414">
        <v>3</v>
      </c>
      <c r="V13" s="414">
        <v>19</v>
      </c>
      <c r="W13" s="414"/>
      <c r="X13" s="414"/>
      <c r="Y13" s="136">
        <f t="shared" si="0"/>
        <v>766</v>
      </c>
      <c r="Z13" s="305">
        <f t="shared" si="0"/>
        <v>5985</v>
      </c>
    </row>
    <row r="14" spans="1:26" x14ac:dyDescent="0.25">
      <c r="A14" s="438"/>
      <c r="B14" s="30" t="s">
        <v>56</v>
      </c>
      <c r="C14" s="418">
        <v>77</v>
      </c>
      <c r="D14" s="414">
        <v>220</v>
      </c>
      <c r="E14" s="414">
        <v>245</v>
      </c>
      <c r="F14" s="414">
        <v>592</v>
      </c>
      <c r="G14" s="414">
        <v>493</v>
      </c>
      <c r="H14" s="415">
        <v>1788</v>
      </c>
      <c r="I14" s="414">
        <v>322</v>
      </c>
      <c r="J14" s="415">
        <v>1040</v>
      </c>
      <c r="K14" s="414">
        <v>190</v>
      </c>
      <c r="L14" s="415">
        <v>1392</v>
      </c>
      <c r="M14" s="414">
        <v>51</v>
      </c>
      <c r="N14" s="414">
        <v>317</v>
      </c>
      <c r="O14" s="414">
        <v>96</v>
      </c>
      <c r="P14" s="414">
        <v>448</v>
      </c>
      <c r="Q14" s="414">
        <v>97</v>
      </c>
      <c r="R14" s="414">
        <v>179</v>
      </c>
      <c r="S14" s="414">
        <v>45</v>
      </c>
      <c r="T14" s="414">
        <v>90</v>
      </c>
      <c r="U14" s="414">
        <v>104</v>
      </c>
      <c r="V14" s="414">
        <v>347</v>
      </c>
      <c r="W14" s="414">
        <v>3</v>
      </c>
      <c r="X14" s="414">
        <v>30</v>
      </c>
      <c r="Y14" s="136">
        <f t="shared" si="0"/>
        <v>1723</v>
      </c>
      <c r="Z14" s="305">
        <f t="shared" si="0"/>
        <v>6443</v>
      </c>
    </row>
    <row r="15" spans="1:26" x14ac:dyDescent="0.25">
      <c r="A15" s="438"/>
      <c r="B15" s="30" t="s">
        <v>57</v>
      </c>
      <c r="C15" s="418">
        <v>66</v>
      </c>
      <c r="D15" s="414">
        <v>186</v>
      </c>
      <c r="E15" s="414">
        <v>74</v>
      </c>
      <c r="F15" s="414">
        <v>186</v>
      </c>
      <c r="G15" s="414">
        <v>213</v>
      </c>
      <c r="H15" s="415">
        <v>1571</v>
      </c>
      <c r="I15" s="414">
        <v>149</v>
      </c>
      <c r="J15" s="415">
        <v>1164</v>
      </c>
      <c r="K15" s="414">
        <v>36</v>
      </c>
      <c r="L15" s="414">
        <v>230</v>
      </c>
      <c r="M15" s="414">
        <v>13</v>
      </c>
      <c r="N15" s="414">
        <v>37</v>
      </c>
      <c r="O15" s="414">
        <v>89</v>
      </c>
      <c r="P15" s="414">
        <v>188</v>
      </c>
      <c r="Q15" s="414">
        <v>30</v>
      </c>
      <c r="R15" s="414">
        <v>32</v>
      </c>
      <c r="S15" s="414">
        <v>15</v>
      </c>
      <c r="T15" s="414">
        <v>16</v>
      </c>
      <c r="U15" s="414">
        <v>3</v>
      </c>
      <c r="V15" s="414">
        <v>20</v>
      </c>
      <c r="W15" s="414"/>
      <c r="X15" s="414"/>
      <c r="Y15" s="136">
        <f t="shared" si="0"/>
        <v>688</v>
      </c>
      <c r="Z15" s="305">
        <f t="shared" si="0"/>
        <v>3630</v>
      </c>
    </row>
    <row r="16" spans="1:26" x14ac:dyDescent="0.25">
      <c r="A16" s="438" t="s">
        <v>125</v>
      </c>
      <c r="B16" s="30" t="s">
        <v>58</v>
      </c>
      <c r="C16" s="411">
        <v>138</v>
      </c>
      <c r="D16" s="414">
        <v>603</v>
      </c>
      <c r="E16" s="414">
        <v>57</v>
      </c>
      <c r="F16" s="414">
        <v>255</v>
      </c>
      <c r="G16" s="414">
        <v>118</v>
      </c>
      <c r="H16" s="414">
        <v>632</v>
      </c>
      <c r="I16" s="414">
        <v>115</v>
      </c>
      <c r="J16" s="414">
        <v>513</v>
      </c>
      <c r="K16" s="414">
        <v>30</v>
      </c>
      <c r="L16" s="414">
        <v>139</v>
      </c>
      <c r="M16" s="414">
        <v>71</v>
      </c>
      <c r="N16" s="414">
        <v>126</v>
      </c>
      <c r="O16" s="414">
        <v>12</v>
      </c>
      <c r="P16" s="414">
        <v>96</v>
      </c>
      <c r="Q16" s="414">
        <v>5</v>
      </c>
      <c r="R16" s="414">
        <v>26</v>
      </c>
      <c r="S16" s="414"/>
      <c r="T16" s="414"/>
      <c r="U16" s="414">
        <v>66</v>
      </c>
      <c r="V16" s="414">
        <v>87</v>
      </c>
      <c r="W16" s="414"/>
      <c r="X16" s="414"/>
      <c r="Y16" s="136">
        <f t="shared" si="0"/>
        <v>612</v>
      </c>
      <c r="Z16" s="305">
        <f t="shared" si="0"/>
        <v>2477</v>
      </c>
    </row>
    <row r="17" spans="1:26" x14ac:dyDescent="0.25">
      <c r="A17" s="438"/>
      <c r="B17" s="30" t="s">
        <v>59</v>
      </c>
      <c r="C17" s="418">
        <v>30</v>
      </c>
      <c r="D17" s="414">
        <v>106</v>
      </c>
      <c r="E17" s="414">
        <v>91</v>
      </c>
      <c r="F17" s="414">
        <v>441</v>
      </c>
      <c r="G17" s="414">
        <v>72</v>
      </c>
      <c r="H17" s="414">
        <v>344</v>
      </c>
      <c r="I17" s="414">
        <v>69</v>
      </c>
      <c r="J17" s="414">
        <v>221</v>
      </c>
      <c r="K17" s="414">
        <v>108</v>
      </c>
      <c r="L17" s="414">
        <v>130</v>
      </c>
      <c r="M17" s="414">
        <v>306</v>
      </c>
      <c r="N17" s="414">
        <v>682</v>
      </c>
      <c r="O17" s="414">
        <v>72</v>
      </c>
      <c r="P17" s="414">
        <v>239</v>
      </c>
      <c r="Q17" s="414">
        <v>12</v>
      </c>
      <c r="R17" s="414">
        <v>18</v>
      </c>
      <c r="S17" s="414">
        <v>22</v>
      </c>
      <c r="T17" s="414">
        <v>22</v>
      </c>
      <c r="U17" s="414">
        <v>8</v>
      </c>
      <c r="V17" s="414">
        <v>9</v>
      </c>
      <c r="W17" s="414"/>
      <c r="X17" s="414"/>
      <c r="Y17" s="136">
        <f t="shared" si="0"/>
        <v>790</v>
      </c>
      <c r="Z17" s="305">
        <f t="shared" si="0"/>
        <v>2212</v>
      </c>
    </row>
    <row r="18" spans="1:26" x14ac:dyDescent="0.25">
      <c r="A18" s="438"/>
      <c r="B18" s="30" t="s">
        <v>60</v>
      </c>
      <c r="C18" s="418">
        <v>196</v>
      </c>
      <c r="D18" s="414">
        <v>925</v>
      </c>
      <c r="E18" s="414">
        <v>280</v>
      </c>
      <c r="F18" s="414">
        <v>809</v>
      </c>
      <c r="G18" s="414">
        <v>131</v>
      </c>
      <c r="H18" s="414">
        <v>161</v>
      </c>
      <c r="I18" s="414">
        <v>253</v>
      </c>
      <c r="J18" s="414">
        <v>569</v>
      </c>
      <c r="K18" s="414">
        <v>91</v>
      </c>
      <c r="L18" s="414">
        <v>464</v>
      </c>
      <c r="M18" s="414">
        <v>33</v>
      </c>
      <c r="N18" s="414">
        <v>120</v>
      </c>
      <c r="O18" s="414">
        <v>7</v>
      </c>
      <c r="P18" s="414">
        <v>48</v>
      </c>
      <c r="Q18" s="414">
        <v>18</v>
      </c>
      <c r="R18" s="414">
        <v>34</v>
      </c>
      <c r="S18" s="414">
        <v>3</v>
      </c>
      <c r="T18" s="414">
        <v>3</v>
      </c>
      <c r="U18" s="414">
        <v>4</v>
      </c>
      <c r="V18" s="414">
        <v>10</v>
      </c>
      <c r="W18" s="414"/>
      <c r="X18" s="414"/>
      <c r="Y18" s="136">
        <f t="shared" si="0"/>
        <v>1016</v>
      </c>
      <c r="Z18" s="305">
        <f t="shared" si="0"/>
        <v>3143</v>
      </c>
    </row>
    <row r="19" spans="1:26" x14ac:dyDescent="0.25">
      <c r="A19" s="438"/>
      <c r="B19" s="30" t="s">
        <v>61</v>
      </c>
      <c r="C19" s="418">
        <v>337</v>
      </c>
      <c r="D19" s="415">
        <v>1267</v>
      </c>
      <c r="E19" s="414">
        <v>91</v>
      </c>
      <c r="F19" s="414">
        <v>227</v>
      </c>
      <c r="G19" s="414">
        <v>68</v>
      </c>
      <c r="H19" s="414">
        <v>251</v>
      </c>
      <c r="I19" s="414">
        <v>66</v>
      </c>
      <c r="J19" s="414">
        <v>259</v>
      </c>
      <c r="K19" s="414">
        <v>49</v>
      </c>
      <c r="L19" s="414">
        <v>244</v>
      </c>
      <c r="M19" s="414">
        <v>42</v>
      </c>
      <c r="N19" s="414">
        <v>219</v>
      </c>
      <c r="O19" s="414">
        <v>11</v>
      </c>
      <c r="P19" s="414">
        <v>50</v>
      </c>
      <c r="Q19" s="414">
        <v>3</v>
      </c>
      <c r="R19" s="414">
        <v>34</v>
      </c>
      <c r="S19" s="414">
        <v>11</v>
      </c>
      <c r="T19" s="414">
        <v>63</v>
      </c>
      <c r="U19" s="414">
        <v>18</v>
      </c>
      <c r="V19" s="414">
        <v>91</v>
      </c>
      <c r="W19" s="414"/>
      <c r="X19" s="414"/>
      <c r="Y19" s="136">
        <f t="shared" si="0"/>
        <v>696</v>
      </c>
      <c r="Z19" s="305">
        <f t="shared" si="0"/>
        <v>2705</v>
      </c>
    </row>
    <row r="20" spans="1:26" x14ac:dyDescent="0.25">
      <c r="A20" s="438"/>
      <c r="B20" s="30" t="s">
        <v>62</v>
      </c>
      <c r="C20" s="418">
        <v>340</v>
      </c>
      <c r="D20" s="415">
        <v>1785</v>
      </c>
      <c r="E20" s="414">
        <v>22</v>
      </c>
      <c r="F20" s="414">
        <v>173</v>
      </c>
      <c r="G20" s="414">
        <v>54</v>
      </c>
      <c r="H20" s="414">
        <v>356</v>
      </c>
      <c r="I20" s="414">
        <v>47</v>
      </c>
      <c r="J20" s="414">
        <v>381</v>
      </c>
      <c r="K20" s="414">
        <v>13</v>
      </c>
      <c r="L20" s="414">
        <v>193</v>
      </c>
      <c r="M20" s="414">
        <v>18</v>
      </c>
      <c r="N20" s="414">
        <v>192</v>
      </c>
      <c r="O20" s="414">
        <v>2</v>
      </c>
      <c r="P20" s="414">
        <v>13</v>
      </c>
      <c r="Q20" s="414"/>
      <c r="R20" s="414"/>
      <c r="S20" s="414">
        <v>2</v>
      </c>
      <c r="T20" s="414">
        <v>32</v>
      </c>
      <c r="U20" s="414">
        <v>2</v>
      </c>
      <c r="V20" s="414">
        <v>2</v>
      </c>
      <c r="W20" s="414">
        <v>1</v>
      </c>
      <c r="X20" s="414">
        <v>1</v>
      </c>
      <c r="Y20" s="136">
        <f t="shared" si="0"/>
        <v>501</v>
      </c>
      <c r="Z20" s="305">
        <f t="shared" si="0"/>
        <v>3128</v>
      </c>
    </row>
    <row r="21" spans="1:26" x14ac:dyDescent="0.25">
      <c r="A21" s="438"/>
      <c r="B21" s="30" t="s">
        <v>63</v>
      </c>
      <c r="C21" s="418">
        <v>169</v>
      </c>
      <c r="D21" s="414">
        <v>582</v>
      </c>
      <c r="E21" s="414">
        <v>155</v>
      </c>
      <c r="F21" s="414">
        <v>594</v>
      </c>
      <c r="G21" s="414">
        <v>57</v>
      </c>
      <c r="H21" s="414">
        <v>183</v>
      </c>
      <c r="I21" s="414">
        <v>74</v>
      </c>
      <c r="J21" s="414">
        <v>416</v>
      </c>
      <c r="K21" s="414">
        <v>45</v>
      </c>
      <c r="L21" s="414">
        <v>138</v>
      </c>
      <c r="M21" s="414">
        <v>121</v>
      </c>
      <c r="N21" s="414">
        <v>222</v>
      </c>
      <c r="O21" s="414">
        <v>33</v>
      </c>
      <c r="P21" s="414">
        <v>71</v>
      </c>
      <c r="Q21" s="414">
        <v>15</v>
      </c>
      <c r="R21" s="414">
        <v>75</v>
      </c>
      <c r="S21" s="414">
        <v>2</v>
      </c>
      <c r="T21" s="414">
        <v>9</v>
      </c>
      <c r="U21" s="414">
        <v>20</v>
      </c>
      <c r="V21" s="414">
        <v>44</v>
      </c>
      <c r="W21" s="414">
        <v>1</v>
      </c>
      <c r="X21" s="414">
        <v>5</v>
      </c>
      <c r="Y21" s="136">
        <f t="shared" si="0"/>
        <v>692</v>
      </c>
      <c r="Z21" s="305">
        <f t="shared" si="0"/>
        <v>2339</v>
      </c>
    </row>
    <row r="22" spans="1:26" x14ac:dyDescent="0.25">
      <c r="A22" s="438"/>
      <c r="B22" s="30" t="s">
        <v>64</v>
      </c>
      <c r="C22" s="418">
        <v>9</v>
      </c>
      <c r="D22" s="414">
        <v>18</v>
      </c>
      <c r="E22" s="414">
        <v>2</v>
      </c>
      <c r="F22" s="414">
        <v>2</v>
      </c>
      <c r="G22" s="414"/>
      <c r="H22" s="414"/>
      <c r="I22" s="414">
        <v>5</v>
      </c>
      <c r="J22" s="414">
        <v>12</v>
      </c>
      <c r="K22" s="414">
        <v>2</v>
      </c>
      <c r="L22" s="414">
        <v>7</v>
      </c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136">
        <f t="shared" si="0"/>
        <v>18</v>
      </c>
      <c r="Z22" s="305">
        <f t="shared" si="0"/>
        <v>39</v>
      </c>
    </row>
    <row r="23" spans="1:26" x14ac:dyDescent="0.25">
      <c r="A23" s="439" t="s">
        <v>126</v>
      </c>
      <c r="B23" s="30" t="s">
        <v>65</v>
      </c>
      <c r="C23" s="418">
        <v>327</v>
      </c>
      <c r="D23" s="414">
        <v>953</v>
      </c>
      <c r="E23" s="414">
        <v>331</v>
      </c>
      <c r="F23" s="414">
        <v>875</v>
      </c>
      <c r="G23" s="414">
        <v>113</v>
      </c>
      <c r="H23" s="414">
        <v>355</v>
      </c>
      <c r="I23" s="414">
        <v>435</v>
      </c>
      <c r="J23" s="415">
        <v>1874</v>
      </c>
      <c r="K23" s="414">
        <v>204</v>
      </c>
      <c r="L23" s="414">
        <v>780</v>
      </c>
      <c r="M23" s="414">
        <v>97</v>
      </c>
      <c r="N23" s="414">
        <v>221</v>
      </c>
      <c r="O23" s="414">
        <v>29</v>
      </c>
      <c r="P23" s="414">
        <v>157</v>
      </c>
      <c r="Q23" s="414">
        <v>30</v>
      </c>
      <c r="R23" s="414">
        <v>63</v>
      </c>
      <c r="S23" s="414">
        <v>32</v>
      </c>
      <c r="T23" s="414">
        <v>40</v>
      </c>
      <c r="U23" s="414">
        <v>69</v>
      </c>
      <c r="V23" s="414">
        <v>118</v>
      </c>
      <c r="W23" s="414">
        <v>2</v>
      </c>
      <c r="X23" s="414">
        <v>2</v>
      </c>
      <c r="Y23" s="136">
        <f t="shared" si="0"/>
        <v>1669</v>
      </c>
      <c r="Z23" s="305">
        <f t="shared" si="0"/>
        <v>5438</v>
      </c>
    </row>
    <row r="24" spans="1:26" x14ac:dyDescent="0.25">
      <c r="A24" s="439"/>
      <c r="B24" s="30" t="s">
        <v>66</v>
      </c>
      <c r="C24" s="418">
        <v>86</v>
      </c>
      <c r="D24" s="414">
        <v>281</v>
      </c>
      <c r="E24" s="414">
        <v>155</v>
      </c>
      <c r="F24" s="414">
        <v>294</v>
      </c>
      <c r="G24" s="414">
        <v>139</v>
      </c>
      <c r="H24" s="414">
        <v>196</v>
      </c>
      <c r="I24" s="414">
        <v>370</v>
      </c>
      <c r="J24" s="414">
        <v>974</v>
      </c>
      <c r="K24" s="414">
        <v>201</v>
      </c>
      <c r="L24" s="415">
        <v>1029</v>
      </c>
      <c r="M24" s="414">
        <v>128</v>
      </c>
      <c r="N24" s="414">
        <v>226</v>
      </c>
      <c r="O24" s="414">
        <v>111</v>
      </c>
      <c r="P24" s="414">
        <v>216</v>
      </c>
      <c r="Q24" s="414">
        <v>30</v>
      </c>
      <c r="R24" s="414">
        <v>71</v>
      </c>
      <c r="S24" s="414">
        <v>36</v>
      </c>
      <c r="T24" s="414">
        <v>53</v>
      </c>
      <c r="U24" s="414">
        <v>32</v>
      </c>
      <c r="V24" s="414">
        <v>37</v>
      </c>
      <c r="W24" s="414">
        <v>2</v>
      </c>
      <c r="X24" s="414">
        <v>6</v>
      </c>
      <c r="Y24" s="136">
        <f t="shared" si="0"/>
        <v>1290</v>
      </c>
      <c r="Z24" s="305">
        <f t="shared" si="0"/>
        <v>3383</v>
      </c>
    </row>
    <row r="25" spans="1:26" x14ac:dyDescent="0.25">
      <c r="A25" s="439"/>
      <c r="B25" s="30" t="s">
        <v>67</v>
      </c>
      <c r="C25" s="418">
        <v>244</v>
      </c>
      <c r="D25" s="414">
        <v>483</v>
      </c>
      <c r="E25" s="414">
        <v>40</v>
      </c>
      <c r="F25" s="414">
        <v>65</v>
      </c>
      <c r="G25" s="414">
        <v>43</v>
      </c>
      <c r="H25" s="414">
        <v>85</v>
      </c>
      <c r="I25" s="414">
        <v>87</v>
      </c>
      <c r="J25" s="414">
        <v>159</v>
      </c>
      <c r="K25" s="414">
        <v>278</v>
      </c>
      <c r="L25" s="414">
        <v>578</v>
      </c>
      <c r="M25" s="414">
        <v>264</v>
      </c>
      <c r="N25" s="414">
        <v>500</v>
      </c>
      <c r="O25" s="414">
        <v>270</v>
      </c>
      <c r="P25" s="414">
        <v>526</v>
      </c>
      <c r="Q25" s="414">
        <v>29</v>
      </c>
      <c r="R25" s="414">
        <v>54</v>
      </c>
      <c r="S25" s="414">
        <v>14</v>
      </c>
      <c r="T25" s="414">
        <v>23</v>
      </c>
      <c r="U25" s="414">
        <v>34</v>
      </c>
      <c r="V25" s="414">
        <v>139</v>
      </c>
      <c r="W25" s="414">
        <v>3</v>
      </c>
      <c r="X25" s="414">
        <v>3</v>
      </c>
      <c r="Y25" s="136">
        <f t="shared" si="0"/>
        <v>1306</v>
      </c>
      <c r="Z25" s="305">
        <f t="shared" si="0"/>
        <v>2615</v>
      </c>
    </row>
    <row r="26" spans="1:26" x14ac:dyDescent="0.25">
      <c r="A26" s="439"/>
      <c r="B26" s="30" t="s">
        <v>68</v>
      </c>
      <c r="C26" s="418">
        <v>115</v>
      </c>
      <c r="D26" s="414">
        <v>430</v>
      </c>
      <c r="E26" s="414">
        <v>305</v>
      </c>
      <c r="F26" s="414">
        <v>661</v>
      </c>
      <c r="G26" s="414">
        <v>150</v>
      </c>
      <c r="H26" s="414">
        <v>254</v>
      </c>
      <c r="I26" s="414">
        <v>194</v>
      </c>
      <c r="J26" s="414">
        <v>521</v>
      </c>
      <c r="K26" s="414">
        <v>225</v>
      </c>
      <c r="L26" s="415">
        <v>1106</v>
      </c>
      <c r="M26" s="414">
        <v>135</v>
      </c>
      <c r="N26" s="414">
        <v>332</v>
      </c>
      <c r="O26" s="414">
        <v>72</v>
      </c>
      <c r="P26" s="414">
        <v>242</v>
      </c>
      <c r="Q26" s="414">
        <v>57</v>
      </c>
      <c r="R26" s="414">
        <v>110</v>
      </c>
      <c r="S26" s="414">
        <v>56</v>
      </c>
      <c r="T26" s="414">
        <v>70</v>
      </c>
      <c r="U26" s="414">
        <v>69</v>
      </c>
      <c r="V26" s="414">
        <v>106</v>
      </c>
      <c r="W26" s="414"/>
      <c r="X26" s="414"/>
      <c r="Y26" s="136">
        <f t="shared" si="0"/>
        <v>1378</v>
      </c>
      <c r="Z26" s="305">
        <f t="shared" si="0"/>
        <v>3832</v>
      </c>
    </row>
    <row r="27" spans="1:26" x14ac:dyDescent="0.25">
      <c r="A27" s="439"/>
      <c r="B27" s="30" t="s">
        <v>69</v>
      </c>
      <c r="C27" s="418">
        <v>69</v>
      </c>
      <c r="D27" s="414">
        <v>175</v>
      </c>
      <c r="E27" s="414">
        <v>57</v>
      </c>
      <c r="F27" s="414">
        <v>114</v>
      </c>
      <c r="G27" s="414">
        <v>99</v>
      </c>
      <c r="H27" s="414">
        <v>142</v>
      </c>
      <c r="I27" s="414">
        <v>282</v>
      </c>
      <c r="J27" s="414">
        <v>444</v>
      </c>
      <c r="K27" s="414">
        <v>223</v>
      </c>
      <c r="L27" s="414">
        <v>343</v>
      </c>
      <c r="M27" s="414">
        <v>79</v>
      </c>
      <c r="N27" s="414">
        <v>113</v>
      </c>
      <c r="O27" s="414">
        <v>50</v>
      </c>
      <c r="P27" s="414">
        <v>100</v>
      </c>
      <c r="Q27" s="414">
        <v>24</v>
      </c>
      <c r="R27" s="414">
        <v>28</v>
      </c>
      <c r="S27" s="414">
        <v>5</v>
      </c>
      <c r="T27" s="414">
        <v>12</v>
      </c>
      <c r="U27" s="414">
        <v>29</v>
      </c>
      <c r="V27" s="414">
        <v>93</v>
      </c>
      <c r="W27" s="414">
        <v>1</v>
      </c>
      <c r="X27" s="414">
        <v>1</v>
      </c>
      <c r="Y27" s="136">
        <f t="shared" si="0"/>
        <v>918</v>
      </c>
      <c r="Z27" s="305">
        <f t="shared" si="0"/>
        <v>1565</v>
      </c>
    </row>
    <row r="28" spans="1:26" x14ac:dyDescent="0.25">
      <c r="A28" s="439"/>
      <c r="B28" s="30" t="s">
        <v>70</v>
      </c>
      <c r="C28" s="418">
        <v>38</v>
      </c>
      <c r="D28" s="414">
        <v>57</v>
      </c>
      <c r="E28" s="414">
        <v>68</v>
      </c>
      <c r="F28" s="414">
        <v>117</v>
      </c>
      <c r="G28" s="414">
        <v>61</v>
      </c>
      <c r="H28" s="414">
        <v>91</v>
      </c>
      <c r="I28" s="414">
        <v>90</v>
      </c>
      <c r="J28" s="414">
        <v>176</v>
      </c>
      <c r="K28" s="414">
        <v>312</v>
      </c>
      <c r="L28" s="415">
        <v>1422</v>
      </c>
      <c r="M28" s="414">
        <v>125</v>
      </c>
      <c r="N28" s="414">
        <v>258</v>
      </c>
      <c r="O28" s="414">
        <v>89</v>
      </c>
      <c r="P28" s="414">
        <v>137</v>
      </c>
      <c r="Q28" s="414">
        <v>50</v>
      </c>
      <c r="R28" s="414">
        <v>69</v>
      </c>
      <c r="S28" s="414">
        <v>26</v>
      </c>
      <c r="T28" s="414">
        <v>47</v>
      </c>
      <c r="U28" s="414">
        <v>42</v>
      </c>
      <c r="V28" s="414">
        <v>70</v>
      </c>
      <c r="W28" s="414"/>
      <c r="X28" s="414"/>
      <c r="Y28" s="136">
        <f t="shared" si="0"/>
        <v>901</v>
      </c>
      <c r="Z28" s="305">
        <f t="shared" si="0"/>
        <v>2444</v>
      </c>
    </row>
    <row r="29" spans="1:26" x14ac:dyDescent="0.25">
      <c r="A29" s="439"/>
      <c r="B29" s="30" t="s">
        <v>71</v>
      </c>
      <c r="C29" s="418">
        <v>79</v>
      </c>
      <c r="D29" s="414">
        <v>159</v>
      </c>
      <c r="E29" s="414">
        <v>71</v>
      </c>
      <c r="F29" s="414">
        <v>118</v>
      </c>
      <c r="G29" s="414">
        <v>31</v>
      </c>
      <c r="H29" s="414">
        <v>48</v>
      </c>
      <c r="I29" s="414">
        <v>64</v>
      </c>
      <c r="J29" s="414">
        <v>98</v>
      </c>
      <c r="K29" s="414">
        <v>243</v>
      </c>
      <c r="L29" s="414">
        <v>299</v>
      </c>
      <c r="M29" s="414">
        <v>176</v>
      </c>
      <c r="N29" s="414">
        <v>225</v>
      </c>
      <c r="O29" s="414">
        <v>61</v>
      </c>
      <c r="P29" s="414">
        <v>73</v>
      </c>
      <c r="Q29" s="414">
        <v>20</v>
      </c>
      <c r="R29" s="414">
        <v>37</v>
      </c>
      <c r="S29" s="414">
        <v>7</v>
      </c>
      <c r="T29" s="414">
        <v>9</v>
      </c>
      <c r="U29" s="414">
        <v>20</v>
      </c>
      <c r="V29" s="414">
        <v>43</v>
      </c>
      <c r="W29" s="414"/>
      <c r="X29" s="414"/>
      <c r="Y29" s="136">
        <f t="shared" si="0"/>
        <v>772</v>
      </c>
      <c r="Z29" s="305">
        <f t="shared" si="0"/>
        <v>1109</v>
      </c>
    </row>
    <row r="30" spans="1:26" x14ac:dyDescent="0.25">
      <c r="A30" s="438" t="s">
        <v>127</v>
      </c>
      <c r="B30" s="30" t="s">
        <v>72</v>
      </c>
      <c r="C30" s="418">
        <v>539</v>
      </c>
      <c r="D30" s="415">
        <v>2434</v>
      </c>
      <c r="E30" s="414">
        <v>196</v>
      </c>
      <c r="F30" s="414">
        <v>790</v>
      </c>
      <c r="G30" s="414">
        <v>164</v>
      </c>
      <c r="H30" s="414">
        <v>784</v>
      </c>
      <c r="I30" s="414">
        <v>151</v>
      </c>
      <c r="J30" s="414">
        <v>743</v>
      </c>
      <c r="K30" s="414">
        <v>65</v>
      </c>
      <c r="L30" s="414">
        <v>292</v>
      </c>
      <c r="M30" s="414">
        <v>55</v>
      </c>
      <c r="N30" s="414">
        <v>136</v>
      </c>
      <c r="O30" s="414">
        <v>36</v>
      </c>
      <c r="P30" s="414">
        <v>196</v>
      </c>
      <c r="Q30" s="414">
        <v>27</v>
      </c>
      <c r="R30" s="414">
        <v>210</v>
      </c>
      <c r="S30" s="414">
        <v>3</v>
      </c>
      <c r="T30" s="414">
        <v>17</v>
      </c>
      <c r="U30" s="414">
        <v>17</v>
      </c>
      <c r="V30" s="414">
        <v>67</v>
      </c>
      <c r="W30" s="414">
        <v>5</v>
      </c>
      <c r="X30" s="414">
        <v>8</v>
      </c>
      <c r="Y30" s="136">
        <f t="shared" si="0"/>
        <v>1258</v>
      </c>
      <c r="Z30" s="305">
        <f t="shared" si="0"/>
        <v>5677</v>
      </c>
    </row>
    <row r="31" spans="1:26" x14ac:dyDescent="0.25">
      <c r="A31" s="438"/>
      <c r="B31" s="30" t="s">
        <v>73</v>
      </c>
      <c r="C31" s="418">
        <v>14</v>
      </c>
      <c r="D31" s="414">
        <v>30</v>
      </c>
      <c r="E31" s="414">
        <v>19</v>
      </c>
      <c r="F31" s="414">
        <v>32</v>
      </c>
      <c r="G31" s="414">
        <v>52</v>
      </c>
      <c r="H31" s="414">
        <v>69</v>
      </c>
      <c r="I31" s="414">
        <v>19</v>
      </c>
      <c r="J31" s="414">
        <v>46</v>
      </c>
      <c r="K31" s="414">
        <v>10</v>
      </c>
      <c r="L31" s="414">
        <v>21</v>
      </c>
      <c r="M31" s="414">
        <v>367</v>
      </c>
      <c r="N31" s="414">
        <v>823</v>
      </c>
      <c r="O31" s="414">
        <v>149</v>
      </c>
      <c r="P31" s="414">
        <v>480</v>
      </c>
      <c r="Q31" s="414">
        <v>90</v>
      </c>
      <c r="R31" s="414">
        <v>186</v>
      </c>
      <c r="S31" s="414">
        <v>1</v>
      </c>
      <c r="T31" s="414">
        <v>1</v>
      </c>
      <c r="U31" s="414">
        <v>2</v>
      </c>
      <c r="V31" s="414">
        <v>2</v>
      </c>
      <c r="W31" s="414"/>
      <c r="X31" s="414"/>
      <c r="Y31" s="136">
        <f t="shared" si="0"/>
        <v>723</v>
      </c>
      <c r="Z31" s="305">
        <f t="shared" si="0"/>
        <v>1690</v>
      </c>
    </row>
    <row r="32" spans="1:26" x14ac:dyDescent="0.25">
      <c r="A32" s="438"/>
      <c r="B32" s="30" t="s">
        <v>74</v>
      </c>
      <c r="C32" s="418">
        <v>130</v>
      </c>
      <c r="D32" s="414">
        <v>504</v>
      </c>
      <c r="E32" s="414">
        <v>78</v>
      </c>
      <c r="F32" s="414">
        <v>225</v>
      </c>
      <c r="G32" s="414">
        <v>81</v>
      </c>
      <c r="H32" s="414">
        <v>286</v>
      </c>
      <c r="I32" s="414">
        <v>75</v>
      </c>
      <c r="J32" s="414">
        <v>581</v>
      </c>
      <c r="K32" s="414">
        <v>32</v>
      </c>
      <c r="L32" s="414">
        <v>261</v>
      </c>
      <c r="M32" s="414">
        <v>77</v>
      </c>
      <c r="N32" s="414">
        <v>126</v>
      </c>
      <c r="O32" s="414">
        <v>11</v>
      </c>
      <c r="P32" s="414">
        <v>55</v>
      </c>
      <c r="Q32" s="414">
        <v>33</v>
      </c>
      <c r="R32" s="414">
        <v>33</v>
      </c>
      <c r="S32" s="414">
        <v>10</v>
      </c>
      <c r="T32" s="414">
        <v>10</v>
      </c>
      <c r="U32" s="414">
        <v>8</v>
      </c>
      <c r="V32" s="414">
        <v>52</v>
      </c>
      <c r="W32" s="414"/>
      <c r="X32" s="414"/>
      <c r="Y32" s="136">
        <f t="shared" si="0"/>
        <v>535</v>
      </c>
      <c r="Z32" s="305">
        <f t="shared" si="0"/>
        <v>2133</v>
      </c>
    </row>
    <row r="33" spans="1:26" x14ac:dyDescent="0.25">
      <c r="A33" s="438"/>
      <c r="B33" s="30" t="s">
        <v>75</v>
      </c>
      <c r="C33" s="418">
        <v>187</v>
      </c>
      <c r="D33" s="414">
        <v>449</v>
      </c>
      <c r="E33" s="414">
        <v>100</v>
      </c>
      <c r="F33" s="414">
        <v>134</v>
      </c>
      <c r="G33" s="414">
        <v>56</v>
      </c>
      <c r="H33" s="414">
        <v>177</v>
      </c>
      <c r="I33" s="414">
        <v>64</v>
      </c>
      <c r="J33" s="414">
        <v>169</v>
      </c>
      <c r="K33" s="414">
        <v>147</v>
      </c>
      <c r="L33" s="414">
        <v>199</v>
      </c>
      <c r="M33" s="414">
        <v>43</v>
      </c>
      <c r="N33" s="414">
        <v>98</v>
      </c>
      <c r="O33" s="414">
        <v>136</v>
      </c>
      <c r="P33" s="414">
        <v>147</v>
      </c>
      <c r="Q33" s="414">
        <v>25</v>
      </c>
      <c r="R33" s="414">
        <v>27</v>
      </c>
      <c r="S33" s="414">
        <v>30</v>
      </c>
      <c r="T33" s="414">
        <v>37</v>
      </c>
      <c r="U33" s="414">
        <v>20</v>
      </c>
      <c r="V33" s="414">
        <v>22</v>
      </c>
      <c r="W33" s="414"/>
      <c r="X33" s="414"/>
      <c r="Y33" s="136">
        <f t="shared" si="0"/>
        <v>808</v>
      </c>
      <c r="Z33" s="305">
        <f t="shared" si="0"/>
        <v>1459</v>
      </c>
    </row>
    <row r="34" spans="1:26" x14ac:dyDescent="0.25">
      <c r="A34" s="438"/>
      <c r="B34" s="30" t="s">
        <v>76</v>
      </c>
      <c r="C34" s="418">
        <v>15</v>
      </c>
      <c r="D34" s="414">
        <v>37</v>
      </c>
      <c r="E34" s="414">
        <v>118</v>
      </c>
      <c r="F34" s="414">
        <v>185</v>
      </c>
      <c r="G34" s="414">
        <v>45</v>
      </c>
      <c r="H34" s="414">
        <v>127</v>
      </c>
      <c r="I34" s="414">
        <v>85</v>
      </c>
      <c r="J34" s="414">
        <v>120</v>
      </c>
      <c r="K34" s="414">
        <v>47</v>
      </c>
      <c r="L34" s="414">
        <v>94</v>
      </c>
      <c r="M34" s="414">
        <v>3</v>
      </c>
      <c r="N34" s="414">
        <v>5</v>
      </c>
      <c r="O34" s="414">
        <v>10</v>
      </c>
      <c r="P34" s="414">
        <v>14</v>
      </c>
      <c r="Q34" s="414">
        <v>3</v>
      </c>
      <c r="R34" s="414">
        <v>6</v>
      </c>
      <c r="S34" s="414">
        <v>1</v>
      </c>
      <c r="T34" s="414">
        <v>1</v>
      </c>
      <c r="U34" s="414">
        <v>4</v>
      </c>
      <c r="V34" s="414">
        <v>4</v>
      </c>
      <c r="W34" s="414">
        <v>3</v>
      </c>
      <c r="X34" s="414">
        <v>1</v>
      </c>
      <c r="Y34" s="136">
        <f t="shared" si="0"/>
        <v>334</v>
      </c>
      <c r="Z34" s="305">
        <f t="shared" si="0"/>
        <v>594</v>
      </c>
    </row>
    <row r="35" spans="1:26" x14ac:dyDescent="0.25">
      <c r="A35" s="438"/>
      <c r="B35" s="30" t="s">
        <v>77</v>
      </c>
      <c r="C35" s="418">
        <v>9</v>
      </c>
      <c r="D35" s="414">
        <v>25</v>
      </c>
      <c r="E35" s="414">
        <v>14</v>
      </c>
      <c r="F35" s="414">
        <v>22</v>
      </c>
      <c r="G35" s="414">
        <v>7</v>
      </c>
      <c r="H35" s="414">
        <v>21</v>
      </c>
      <c r="I35" s="414">
        <v>6</v>
      </c>
      <c r="J35" s="414">
        <v>11</v>
      </c>
      <c r="K35" s="414">
        <v>1</v>
      </c>
      <c r="L35" s="414">
        <v>11</v>
      </c>
      <c r="M35" s="414">
        <v>1</v>
      </c>
      <c r="N35" s="414">
        <v>1</v>
      </c>
      <c r="O35" s="414"/>
      <c r="P35" s="414"/>
      <c r="Q35" s="414"/>
      <c r="R35" s="414"/>
      <c r="S35" s="414"/>
      <c r="T35" s="414"/>
      <c r="U35" s="414"/>
      <c r="V35" s="414"/>
      <c r="W35" s="414">
        <v>1</v>
      </c>
      <c r="X35" s="414">
        <v>2</v>
      </c>
      <c r="Y35" s="136">
        <f t="shared" si="0"/>
        <v>39</v>
      </c>
      <c r="Z35" s="305">
        <f t="shared" si="0"/>
        <v>93</v>
      </c>
    </row>
    <row r="36" spans="1:26" x14ac:dyDescent="0.25">
      <c r="A36" s="438"/>
      <c r="B36" s="30" t="s">
        <v>78</v>
      </c>
      <c r="C36" s="418">
        <v>72</v>
      </c>
      <c r="D36" s="414">
        <v>227</v>
      </c>
      <c r="E36" s="414">
        <v>104</v>
      </c>
      <c r="F36" s="414">
        <v>160</v>
      </c>
      <c r="G36" s="414">
        <v>163</v>
      </c>
      <c r="H36" s="414">
        <v>332</v>
      </c>
      <c r="I36" s="414">
        <v>198</v>
      </c>
      <c r="J36" s="414">
        <v>455</v>
      </c>
      <c r="K36" s="414">
        <v>336</v>
      </c>
      <c r="L36" s="414">
        <v>626</v>
      </c>
      <c r="M36" s="414">
        <v>35</v>
      </c>
      <c r="N36" s="414">
        <v>49</v>
      </c>
      <c r="O36" s="414">
        <v>28</v>
      </c>
      <c r="P36" s="414">
        <v>52</v>
      </c>
      <c r="Q36" s="414">
        <v>21</v>
      </c>
      <c r="R36" s="414">
        <v>21</v>
      </c>
      <c r="S36" s="414">
        <v>31</v>
      </c>
      <c r="T36" s="414">
        <v>34</v>
      </c>
      <c r="U36" s="414">
        <v>55</v>
      </c>
      <c r="V36" s="414">
        <v>83</v>
      </c>
      <c r="W36" s="414">
        <v>3</v>
      </c>
      <c r="X36" s="414">
        <v>5</v>
      </c>
      <c r="Y36" s="136">
        <f t="shared" si="0"/>
        <v>1046</v>
      </c>
      <c r="Z36" s="305">
        <f t="shared" si="0"/>
        <v>2044</v>
      </c>
    </row>
    <row r="37" spans="1:26" x14ac:dyDescent="0.25">
      <c r="A37" s="438"/>
      <c r="B37" s="30" t="s">
        <v>79</v>
      </c>
      <c r="C37" s="418">
        <v>47</v>
      </c>
      <c r="D37" s="414">
        <v>107</v>
      </c>
      <c r="E37" s="414">
        <v>32</v>
      </c>
      <c r="F37" s="414">
        <v>70</v>
      </c>
      <c r="G37" s="414">
        <v>60</v>
      </c>
      <c r="H37" s="414">
        <v>90</v>
      </c>
      <c r="I37" s="414">
        <v>199</v>
      </c>
      <c r="J37" s="414">
        <v>624</v>
      </c>
      <c r="K37" s="414">
        <v>130</v>
      </c>
      <c r="L37" s="415">
        <v>1461</v>
      </c>
      <c r="M37" s="414">
        <v>102</v>
      </c>
      <c r="N37" s="414">
        <v>130</v>
      </c>
      <c r="O37" s="414">
        <v>20</v>
      </c>
      <c r="P37" s="414">
        <v>24</v>
      </c>
      <c r="Q37" s="414">
        <v>5</v>
      </c>
      <c r="R37" s="414">
        <v>6</v>
      </c>
      <c r="S37" s="414">
        <v>6</v>
      </c>
      <c r="T37" s="414">
        <v>6</v>
      </c>
      <c r="U37" s="414">
        <v>7</v>
      </c>
      <c r="V37" s="414">
        <v>6</v>
      </c>
      <c r="W37" s="414"/>
      <c r="X37" s="414"/>
      <c r="Y37" s="136">
        <f t="shared" si="0"/>
        <v>608</v>
      </c>
      <c r="Z37" s="305">
        <f t="shared" si="0"/>
        <v>2524</v>
      </c>
    </row>
    <row r="38" spans="1:26" x14ac:dyDescent="0.25">
      <c r="A38" s="438"/>
      <c r="B38" s="30" t="s">
        <v>80</v>
      </c>
      <c r="C38" s="418">
        <v>27</v>
      </c>
      <c r="D38" s="414">
        <v>56</v>
      </c>
      <c r="E38" s="414">
        <v>25</v>
      </c>
      <c r="F38" s="414">
        <v>52</v>
      </c>
      <c r="G38" s="414">
        <v>17</v>
      </c>
      <c r="H38" s="414">
        <v>26</v>
      </c>
      <c r="I38" s="414">
        <v>24</v>
      </c>
      <c r="J38" s="414">
        <v>33</v>
      </c>
      <c r="K38" s="414">
        <v>16</v>
      </c>
      <c r="L38" s="414">
        <v>59</v>
      </c>
      <c r="M38" s="414">
        <v>7</v>
      </c>
      <c r="N38" s="414">
        <v>23</v>
      </c>
      <c r="O38" s="414">
        <v>7</v>
      </c>
      <c r="P38" s="414">
        <v>30</v>
      </c>
      <c r="Q38" s="414">
        <v>4</v>
      </c>
      <c r="R38" s="414">
        <v>22</v>
      </c>
      <c r="S38" s="414"/>
      <c r="T38" s="414"/>
      <c r="U38" s="414">
        <v>1</v>
      </c>
      <c r="V38" s="414">
        <v>1</v>
      </c>
      <c r="W38" s="414"/>
      <c r="X38" s="414"/>
      <c r="Y38" s="136">
        <f t="shared" si="0"/>
        <v>128</v>
      </c>
      <c r="Z38" s="305">
        <f t="shared" si="0"/>
        <v>302</v>
      </c>
    </row>
    <row r="39" spans="1:26" x14ac:dyDescent="0.25">
      <c r="A39" s="438" t="s">
        <v>128</v>
      </c>
      <c r="B39" s="30" t="s">
        <v>81</v>
      </c>
      <c r="C39" s="418">
        <v>468</v>
      </c>
      <c r="D39" s="415">
        <v>1114</v>
      </c>
      <c r="E39" s="414">
        <v>231</v>
      </c>
      <c r="F39" s="414">
        <v>568</v>
      </c>
      <c r="G39" s="414">
        <v>114</v>
      </c>
      <c r="H39" s="414">
        <v>236</v>
      </c>
      <c r="I39" s="414">
        <v>200</v>
      </c>
      <c r="J39" s="414">
        <v>492</v>
      </c>
      <c r="K39" s="414">
        <v>150</v>
      </c>
      <c r="L39" s="414">
        <v>374</v>
      </c>
      <c r="M39" s="414">
        <v>124</v>
      </c>
      <c r="N39" s="414">
        <v>334</v>
      </c>
      <c r="O39" s="414">
        <v>95</v>
      </c>
      <c r="P39" s="414">
        <v>326</v>
      </c>
      <c r="Q39" s="414">
        <v>66</v>
      </c>
      <c r="R39" s="414">
        <v>162</v>
      </c>
      <c r="S39" s="414">
        <v>73</v>
      </c>
      <c r="T39" s="414">
        <v>178</v>
      </c>
      <c r="U39" s="414">
        <v>52</v>
      </c>
      <c r="V39" s="414">
        <v>165</v>
      </c>
      <c r="W39" s="414">
        <v>2</v>
      </c>
      <c r="X39" s="414">
        <v>2</v>
      </c>
      <c r="Y39" s="136">
        <f t="shared" si="0"/>
        <v>1575</v>
      </c>
      <c r="Z39" s="305">
        <f t="shared" si="0"/>
        <v>3951</v>
      </c>
    </row>
    <row r="40" spans="1:26" x14ac:dyDescent="0.25">
      <c r="A40" s="438"/>
      <c r="B40" s="30" t="s">
        <v>82</v>
      </c>
      <c r="C40" s="418">
        <v>86</v>
      </c>
      <c r="D40" s="414">
        <v>186</v>
      </c>
      <c r="E40" s="414">
        <v>68</v>
      </c>
      <c r="F40" s="414">
        <v>125</v>
      </c>
      <c r="G40" s="414">
        <v>87</v>
      </c>
      <c r="H40" s="414">
        <v>127</v>
      </c>
      <c r="I40" s="414">
        <v>118</v>
      </c>
      <c r="J40" s="414">
        <v>283</v>
      </c>
      <c r="K40" s="414">
        <v>70</v>
      </c>
      <c r="L40" s="414">
        <v>100</v>
      </c>
      <c r="M40" s="414">
        <v>36</v>
      </c>
      <c r="N40" s="414">
        <v>44</v>
      </c>
      <c r="O40" s="414">
        <v>18</v>
      </c>
      <c r="P40" s="414">
        <v>44</v>
      </c>
      <c r="Q40" s="414">
        <v>21</v>
      </c>
      <c r="R40" s="414">
        <v>28</v>
      </c>
      <c r="S40" s="414">
        <v>6</v>
      </c>
      <c r="T40" s="414">
        <v>17</v>
      </c>
      <c r="U40" s="414">
        <v>13</v>
      </c>
      <c r="V40" s="414">
        <v>13</v>
      </c>
      <c r="W40" s="414"/>
      <c r="X40" s="414"/>
      <c r="Y40" s="136">
        <f t="shared" si="0"/>
        <v>523</v>
      </c>
      <c r="Z40" s="305">
        <f t="shared" si="0"/>
        <v>967</v>
      </c>
    </row>
    <row r="41" spans="1:26" x14ac:dyDescent="0.25">
      <c r="A41" s="438"/>
      <c r="B41" s="30" t="s">
        <v>83</v>
      </c>
      <c r="C41" s="418">
        <v>173</v>
      </c>
      <c r="D41" s="414">
        <v>366</v>
      </c>
      <c r="E41" s="414">
        <v>134</v>
      </c>
      <c r="F41" s="414">
        <v>301</v>
      </c>
      <c r="G41" s="414">
        <v>124</v>
      </c>
      <c r="H41" s="414">
        <v>276</v>
      </c>
      <c r="I41" s="414">
        <v>188</v>
      </c>
      <c r="J41" s="414">
        <v>401</v>
      </c>
      <c r="K41" s="414">
        <v>200</v>
      </c>
      <c r="L41" s="414">
        <v>579</v>
      </c>
      <c r="M41" s="414">
        <v>45</v>
      </c>
      <c r="N41" s="414">
        <v>136</v>
      </c>
      <c r="O41" s="414">
        <v>87</v>
      </c>
      <c r="P41" s="414">
        <v>222</v>
      </c>
      <c r="Q41" s="414">
        <v>34</v>
      </c>
      <c r="R41" s="414">
        <v>47</v>
      </c>
      <c r="S41" s="414">
        <v>2</v>
      </c>
      <c r="T41" s="414">
        <v>2</v>
      </c>
      <c r="U41" s="414">
        <v>14</v>
      </c>
      <c r="V41" s="414">
        <v>16</v>
      </c>
      <c r="W41" s="414">
        <v>1</v>
      </c>
      <c r="X41" s="414">
        <v>1</v>
      </c>
      <c r="Y41" s="136">
        <f t="shared" si="0"/>
        <v>1002</v>
      </c>
      <c r="Z41" s="305">
        <f t="shared" si="0"/>
        <v>2347</v>
      </c>
    </row>
    <row r="42" spans="1:26" x14ac:dyDescent="0.25">
      <c r="A42" s="438"/>
      <c r="B42" s="30" t="s">
        <v>84</v>
      </c>
      <c r="C42" s="418">
        <v>164</v>
      </c>
      <c r="D42" s="414">
        <v>380</v>
      </c>
      <c r="E42" s="414">
        <v>68</v>
      </c>
      <c r="F42" s="414">
        <v>157</v>
      </c>
      <c r="G42" s="414">
        <v>72</v>
      </c>
      <c r="H42" s="414">
        <v>166</v>
      </c>
      <c r="I42" s="414">
        <v>91</v>
      </c>
      <c r="J42" s="414">
        <v>196</v>
      </c>
      <c r="K42" s="414">
        <v>225</v>
      </c>
      <c r="L42" s="415">
        <v>1008</v>
      </c>
      <c r="M42" s="414">
        <v>26</v>
      </c>
      <c r="N42" s="414">
        <v>61</v>
      </c>
      <c r="O42" s="414">
        <v>36</v>
      </c>
      <c r="P42" s="414">
        <v>66</v>
      </c>
      <c r="Q42" s="414">
        <v>14</v>
      </c>
      <c r="R42" s="414">
        <v>55</v>
      </c>
      <c r="S42" s="414">
        <v>9</v>
      </c>
      <c r="T42" s="414">
        <v>9</v>
      </c>
      <c r="U42" s="414">
        <v>23</v>
      </c>
      <c r="V42" s="414">
        <v>28</v>
      </c>
      <c r="W42" s="414"/>
      <c r="X42" s="414"/>
      <c r="Y42" s="136">
        <f t="shared" si="0"/>
        <v>728</v>
      </c>
      <c r="Z42" s="305">
        <f t="shared" si="0"/>
        <v>2126</v>
      </c>
    </row>
    <row r="43" spans="1:26" x14ac:dyDescent="0.25">
      <c r="A43" s="438"/>
      <c r="B43" s="30" t="s">
        <v>85</v>
      </c>
      <c r="C43" s="418">
        <v>95</v>
      </c>
      <c r="D43" s="414">
        <v>198</v>
      </c>
      <c r="E43" s="414">
        <v>47</v>
      </c>
      <c r="F43" s="414">
        <v>133</v>
      </c>
      <c r="G43" s="414">
        <v>54</v>
      </c>
      <c r="H43" s="414">
        <v>173</v>
      </c>
      <c r="I43" s="414">
        <v>75</v>
      </c>
      <c r="J43" s="414">
        <v>143</v>
      </c>
      <c r="K43" s="414">
        <v>62</v>
      </c>
      <c r="L43" s="414">
        <v>175</v>
      </c>
      <c r="M43" s="414">
        <v>111</v>
      </c>
      <c r="N43" s="414">
        <v>162</v>
      </c>
      <c r="O43" s="414">
        <v>22</v>
      </c>
      <c r="P43" s="414">
        <v>61</v>
      </c>
      <c r="Q43" s="414">
        <v>61</v>
      </c>
      <c r="R43" s="414">
        <v>95</v>
      </c>
      <c r="S43" s="414">
        <v>10</v>
      </c>
      <c r="T43" s="414">
        <v>22</v>
      </c>
      <c r="U43" s="414">
        <v>24</v>
      </c>
      <c r="V43" s="414">
        <v>45</v>
      </c>
      <c r="W43" s="414">
        <v>2</v>
      </c>
      <c r="X43" s="414">
        <v>2</v>
      </c>
      <c r="Y43" s="136">
        <f t="shared" si="0"/>
        <v>563</v>
      </c>
      <c r="Z43" s="305">
        <f t="shared" si="0"/>
        <v>1209</v>
      </c>
    </row>
    <row r="44" spans="1:26" x14ac:dyDescent="0.25">
      <c r="A44" s="438"/>
      <c r="B44" s="30" t="s">
        <v>86</v>
      </c>
      <c r="C44" s="418">
        <v>154</v>
      </c>
      <c r="D44" s="414">
        <v>235</v>
      </c>
      <c r="E44" s="414">
        <v>29</v>
      </c>
      <c r="F44" s="414">
        <v>49</v>
      </c>
      <c r="G44" s="414">
        <v>35</v>
      </c>
      <c r="H44" s="414">
        <v>70</v>
      </c>
      <c r="I44" s="414">
        <v>97</v>
      </c>
      <c r="J44" s="414">
        <v>176</v>
      </c>
      <c r="K44" s="414">
        <v>155</v>
      </c>
      <c r="L44" s="414">
        <v>307</v>
      </c>
      <c r="M44" s="414">
        <v>68</v>
      </c>
      <c r="N44" s="414">
        <v>152</v>
      </c>
      <c r="O44" s="414">
        <v>42</v>
      </c>
      <c r="P44" s="414">
        <v>136</v>
      </c>
      <c r="Q44" s="414">
        <v>32</v>
      </c>
      <c r="R44" s="414">
        <v>36</v>
      </c>
      <c r="S44" s="414">
        <v>5</v>
      </c>
      <c r="T44" s="414">
        <v>7</v>
      </c>
      <c r="U44" s="414">
        <v>21</v>
      </c>
      <c r="V44" s="414">
        <v>36</v>
      </c>
      <c r="W44" s="414">
        <v>1</v>
      </c>
      <c r="X44" s="414">
        <v>1</v>
      </c>
      <c r="Y44" s="136">
        <f t="shared" si="0"/>
        <v>639</v>
      </c>
      <c r="Z44" s="305">
        <f t="shared" si="0"/>
        <v>1205</v>
      </c>
    </row>
    <row r="45" spans="1:26" x14ac:dyDescent="0.25">
      <c r="A45" s="438"/>
      <c r="B45" s="30" t="s">
        <v>87</v>
      </c>
      <c r="C45" s="418">
        <v>73</v>
      </c>
      <c r="D45" s="414">
        <v>153</v>
      </c>
      <c r="E45" s="414">
        <v>15</v>
      </c>
      <c r="F45" s="414">
        <v>26</v>
      </c>
      <c r="G45" s="414">
        <v>5</v>
      </c>
      <c r="H45" s="414">
        <v>9</v>
      </c>
      <c r="I45" s="414">
        <v>17</v>
      </c>
      <c r="J45" s="414">
        <v>33</v>
      </c>
      <c r="K45" s="414">
        <v>17</v>
      </c>
      <c r="L45" s="414">
        <v>24</v>
      </c>
      <c r="M45" s="414">
        <v>11</v>
      </c>
      <c r="N45" s="414">
        <v>17</v>
      </c>
      <c r="O45" s="414">
        <v>11</v>
      </c>
      <c r="P45" s="414">
        <v>19</v>
      </c>
      <c r="Q45" s="414">
        <v>14</v>
      </c>
      <c r="R45" s="414">
        <v>14</v>
      </c>
      <c r="S45" s="414">
        <v>1</v>
      </c>
      <c r="T45" s="414">
        <v>1</v>
      </c>
      <c r="U45" s="414">
        <v>2</v>
      </c>
      <c r="V45" s="414">
        <v>2</v>
      </c>
      <c r="W45" s="414">
        <v>1</v>
      </c>
      <c r="X45" s="414">
        <v>1</v>
      </c>
      <c r="Y45" s="136">
        <f t="shared" si="0"/>
        <v>167</v>
      </c>
      <c r="Z45" s="305">
        <f t="shared" si="0"/>
        <v>299</v>
      </c>
    </row>
    <row r="46" spans="1:26" x14ac:dyDescent="0.25">
      <c r="A46" s="438" t="s">
        <v>129</v>
      </c>
      <c r="B46" s="30" t="s">
        <v>88</v>
      </c>
      <c r="C46" s="418">
        <v>40</v>
      </c>
      <c r="D46" s="414">
        <v>249</v>
      </c>
      <c r="E46" s="414">
        <v>17</v>
      </c>
      <c r="F46" s="414">
        <v>107</v>
      </c>
      <c r="G46" s="414">
        <v>103</v>
      </c>
      <c r="H46" s="414">
        <v>815</v>
      </c>
      <c r="I46" s="414">
        <v>117</v>
      </c>
      <c r="J46" s="414">
        <v>936</v>
      </c>
      <c r="K46" s="414">
        <v>21</v>
      </c>
      <c r="L46" s="414">
        <v>276</v>
      </c>
      <c r="M46" s="414">
        <v>14</v>
      </c>
      <c r="N46" s="414">
        <v>277</v>
      </c>
      <c r="O46" s="414">
        <v>5</v>
      </c>
      <c r="P46" s="414">
        <v>48</v>
      </c>
      <c r="Q46" s="414">
        <v>3</v>
      </c>
      <c r="R46" s="414">
        <v>19</v>
      </c>
      <c r="S46" s="414">
        <v>2</v>
      </c>
      <c r="T46" s="414">
        <v>81</v>
      </c>
      <c r="U46" s="414">
        <v>1</v>
      </c>
      <c r="V46" s="414">
        <v>1</v>
      </c>
      <c r="W46" s="414"/>
      <c r="X46" s="414"/>
      <c r="Y46" s="136">
        <f t="shared" si="0"/>
        <v>323</v>
      </c>
      <c r="Z46" s="305">
        <f t="shared" si="0"/>
        <v>2809</v>
      </c>
    </row>
    <row r="47" spans="1:26" x14ac:dyDescent="0.25">
      <c r="A47" s="438"/>
      <c r="B47" s="30" t="s">
        <v>89</v>
      </c>
      <c r="C47" s="418">
        <v>216</v>
      </c>
      <c r="D47" s="415">
        <v>1036</v>
      </c>
      <c r="E47" s="414">
        <v>24</v>
      </c>
      <c r="F47" s="414">
        <v>117</v>
      </c>
      <c r="G47" s="414">
        <v>142</v>
      </c>
      <c r="H47" s="415">
        <v>1070</v>
      </c>
      <c r="I47" s="414">
        <v>174</v>
      </c>
      <c r="J47" s="415">
        <v>1508</v>
      </c>
      <c r="K47" s="414">
        <v>31</v>
      </c>
      <c r="L47" s="414">
        <v>439</v>
      </c>
      <c r="M47" s="414">
        <v>13</v>
      </c>
      <c r="N47" s="414">
        <v>143</v>
      </c>
      <c r="O47" s="414">
        <v>9</v>
      </c>
      <c r="P47" s="414">
        <v>82</v>
      </c>
      <c r="Q47" s="414">
        <v>2</v>
      </c>
      <c r="R47" s="414">
        <v>12</v>
      </c>
      <c r="S47" s="414">
        <v>1</v>
      </c>
      <c r="T47" s="414">
        <v>8</v>
      </c>
      <c r="U47" s="414">
        <v>2</v>
      </c>
      <c r="V47" s="414">
        <v>22</v>
      </c>
      <c r="W47" s="414">
        <v>2</v>
      </c>
      <c r="X47" s="414">
        <v>1</v>
      </c>
      <c r="Y47" s="136">
        <f t="shared" si="0"/>
        <v>616</v>
      </c>
      <c r="Z47" s="305">
        <f t="shared" si="0"/>
        <v>4438</v>
      </c>
    </row>
    <row r="48" spans="1:26" x14ac:dyDescent="0.25">
      <c r="A48" s="438"/>
      <c r="B48" s="30" t="s">
        <v>90</v>
      </c>
      <c r="C48" s="418">
        <v>264</v>
      </c>
      <c r="D48" s="415">
        <v>1371</v>
      </c>
      <c r="E48" s="414">
        <v>50</v>
      </c>
      <c r="F48" s="414">
        <v>296</v>
      </c>
      <c r="G48" s="414">
        <v>62</v>
      </c>
      <c r="H48" s="414">
        <v>280</v>
      </c>
      <c r="I48" s="414">
        <v>73</v>
      </c>
      <c r="J48" s="414">
        <v>504</v>
      </c>
      <c r="K48" s="414">
        <v>33</v>
      </c>
      <c r="L48" s="414">
        <v>227</v>
      </c>
      <c r="M48" s="414">
        <v>24</v>
      </c>
      <c r="N48" s="414">
        <v>66</v>
      </c>
      <c r="O48" s="414">
        <v>4</v>
      </c>
      <c r="P48" s="414">
        <v>11</v>
      </c>
      <c r="Q48" s="414"/>
      <c r="R48" s="414"/>
      <c r="S48" s="414"/>
      <c r="T48" s="414"/>
      <c r="U48" s="414">
        <v>3</v>
      </c>
      <c r="V48" s="414">
        <v>35</v>
      </c>
      <c r="W48" s="414">
        <v>2</v>
      </c>
      <c r="X48" s="414">
        <v>2</v>
      </c>
      <c r="Y48" s="136">
        <f t="shared" si="0"/>
        <v>515</v>
      </c>
      <c r="Z48" s="305">
        <f t="shared" si="0"/>
        <v>2792</v>
      </c>
    </row>
    <row r="49" spans="1:26" x14ac:dyDescent="0.25">
      <c r="A49" s="438"/>
      <c r="B49" s="30" t="s">
        <v>91</v>
      </c>
      <c r="C49" s="418">
        <v>68</v>
      </c>
      <c r="D49" s="414">
        <v>405</v>
      </c>
      <c r="E49" s="414">
        <v>322</v>
      </c>
      <c r="F49" s="414">
        <v>514</v>
      </c>
      <c r="G49" s="414">
        <v>24</v>
      </c>
      <c r="H49" s="414">
        <v>126</v>
      </c>
      <c r="I49" s="414">
        <v>50</v>
      </c>
      <c r="J49" s="414">
        <v>185</v>
      </c>
      <c r="K49" s="414">
        <v>3</v>
      </c>
      <c r="L49" s="414">
        <v>7</v>
      </c>
      <c r="M49" s="414">
        <v>10</v>
      </c>
      <c r="N49" s="414">
        <v>43</v>
      </c>
      <c r="O49" s="414">
        <v>30</v>
      </c>
      <c r="P49" s="414">
        <v>318</v>
      </c>
      <c r="Q49" s="414">
        <v>3</v>
      </c>
      <c r="R49" s="414">
        <v>13</v>
      </c>
      <c r="S49" s="414">
        <v>5</v>
      </c>
      <c r="T49" s="414">
        <v>5</v>
      </c>
      <c r="U49" s="414">
        <v>9</v>
      </c>
      <c r="V49" s="414">
        <v>50</v>
      </c>
      <c r="W49" s="414">
        <v>3</v>
      </c>
      <c r="X49" s="414">
        <v>5</v>
      </c>
      <c r="Y49" s="136">
        <f t="shared" si="0"/>
        <v>527</v>
      </c>
      <c r="Z49" s="305">
        <f t="shared" si="0"/>
        <v>1671</v>
      </c>
    </row>
    <row r="50" spans="1:26" x14ac:dyDescent="0.25">
      <c r="A50" s="438"/>
      <c r="B50" s="30" t="s">
        <v>92</v>
      </c>
      <c r="C50" s="418">
        <v>317</v>
      </c>
      <c r="D50" s="415">
        <v>1971</v>
      </c>
      <c r="E50" s="414">
        <v>251</v>
      </c>
      <c r="F50" s="414">
        <v>754</v>
      </c>
      <c r="G50" s="414">
        <v>190</v>
      </c>
      <c r="H50" s="415">
        <v>1412</v>
      </c>
      <c r="I50" s="414">
        <v>215</v>
      </c>
      <c r="J50" s="415">
        <v>1413</v>
      </c>
      <c r="K50" s="414">
        <v>30</v>
      </c>
      <c r="L50" s="414">
        <v>318</v>
      </c>
      <c r="M50" s="414">
        <v>28</v>
      </c>
      <c r="N50" s="414">
        <v>147</v>
      </c>
      <c r="O50" s="414">
        <v>21</v>
      </c>
      <c r="P50" s="414">
        <v>218</v>
      </c>
      <c r="Q50" s="414">
        <v>4</v>
      </c>
      <c r="R50" s="414">
        <v>7</v>
      </c>
      <c r="S50" s="414">
        <v>1</v>
      </c>
      <c r="T50" s="414">
        <v>3</v>
      </c>
      <c r="U50" s="414">
        <v>7</v>
      </c>
      <c r="V50" s="414">
        <v>49</v>
      </c>
      <c r="W50" s="414"/>
      <c r="X50" s="414"/>
      <c r="Y50" s="136">
        <f t="shared" si="0"/>
        <v>1064</v>
      </c>
      <c r="Z50" s="305">
        <f t="shared" si="0"/>
        <v>6292</v>
      </c>
    </row>
    <row r="51" spans="1:26" x14ac:dyDescent="0.25">
      <c r="A51" s="438"/>
      <c r="B51" s="30" t="s">
        <v>93</v>
      </c>
      <c r="C51" s="418">
        <v>434</v>
      </c>
      <c r="D51" s="415">
        <v>2146</v>
      </c>
      <c r="E51" s="414">
        <v>275</v>
      </c>
      <c r="F51" s="415">
        <v>1274</v>
      </c>
      <c r="G51" s="414">
        <v>175</v>
      </c>
      <c r="H51" s="414">
        <v>885</v>
      </c>
      <c r="I51" s="414">
        <v>128</v>
      </c>
      <c r="J51" s="414">
        <v>734</v>
      </c>
      <c r="K51" s="414">
        <v>65</v>
      </c>
      <c r="L51" s="414">
        <v>683</v>
      </c>
      <c r="M51" s="414">
        <v>22</v>
      </c>
      <c r="N51" s="414">
        <v>83</v>
      </c>
      <c r="O51" s="414">
        <v>26</v>
      </c>
      <c r="P51" s="414">
        <v>212</v>
      </c>
      <c r="Q51" s="414">
        <v>11</v>
      </c>
      <c r="R51" s="414">
        <v>41</v>
      </c>
      <c r="S51" s="414">
        <v>1</v>
      </c>
      <c r="T51" s="414">
        <v>6</v>
      </c>
      <c r="U51" s="414">
        <v>5</v>
      </c>
      <c r="V51" s="414">
        <v>68</v>
      </c>
      <c r="W51" s="414">
        <v>2</v>
      </c>
      <c r="X51" s="414">
        <v>2</v>
      </c>
      <c r="Y51" s="136">
        <f t="shared" si="0"/>
        <v>1144</v>
      </c>
      <c r="Z51" s="305">
        <f t="shared" si="0"/>
        <v>6134</v>
      </c>
    </row>
    <row r="52" spans="1:26" x14ac:dyDescent="0.25">
      <c r="A52" s="438"/>
      <c r="B52" s="30" t="s">
        <v>94</v>
      </c>
      <c r="C52" s="418">
        <v>125</v>
      </c>
      <c r="D52" s="414">
        <v>310</v>
      </c>
      <c r="E52" s="414">
        <v>225</v>
      </c>
      <c r="F52" s="414">
        <v>465</v>
      </c>
      <c r="G52" s="414">
        <v>103</v>
      </c>
      <c r="H52" s="414">
        <v>220</v>
      </c>
      <c r="I52" s="414">
        <v>136</v>
      </c>
      <c r="J52" s="414">
        <v>467</v>
      </c>
      <c r="K52" s="414">
        <v>65</v>
      </c>
      <c r="L52" s="414">
        <v>354</v>
      </c>
      <c r="M52" s="414">
        <v>47</v>
      </c>
      <c r="N52" s="414">
        <v>156</v>
      </c>
      <c r="O52" s="414">
        <v>50</v>
      </c>
      <c r="P52" s="414">
        <v>116</v>
      </c>
      <c r="Q52" s="414">
        <v>43</v>
      </c>
      <c r="R52" s="414">
        <v>54</v>
      </c>
      <c r="S52" s="414">
        <v>23</v>
      </c>
      <c r="T52" s="414">
        <v>23</v>
      </c>
      <c r="U52" s="414">
        <v>6</v>
      </c>
      <c r="V52" s="414">
        <v>13</v>
      </c>
      <c r="W52" s="414">
        <v>1</v>
      </c>
      <c r="X52" s="414">
        <v>1</v>
      </c>
      <c r="Y52" s="136">
        <f t="shared" si="0"/>
        <v>824</v>
      </c>
      <c r="Z52" s="305">
        <f t="shared" si="0"/>
        <v>2179</v>
      </c>
    </row>
    <row r="53" spans="1:26" x14ac:dyDescent="0.25">
      <c r="A53" s="438"/>
      <c r="B53" s="30" t="s">
        <v>95</v>
      </c>
      <c r="C53" s="418">
        <v>132</v>
      </c>
      <c r="D53" s="414">
        <v>586</v>
      </c>
      <c r="E53" s="414">
        <v>242</v>
      </c>
      <c r="F53" s="414">
        <v>844</v>
      </c>
      <c r="G53" s="414">
        <v>222</v>
      </c>
      <c r="H53" s="415">
        <v>1367</v>
      </c>
      <c r="I53" s="414">
        <v>214</v>
      </c>
      <c r="J53" s="415">
        <v>1185</v>
      </c>
      <c r="K53" s="414">
        <v>85</v>
      </c>
      <c r="L53" s="414">
        <v>362</v>
      </c>
      <c r="M53" s="414">
        <v>84</v>
      </c>
      <c r="N53" s="414">
        <v>420</v>
      </c>
      <c r="O53" s="414">
        <v>21</v>
      </c>
      <c r="P53" s="414">
        <v>190</v>
      </c>
      <c r="Q53" s="414">
        <v>65</v>
      </c>
      <c r="R53" s="414">
        <v>79</v>
      </c>
      <c r="S53" s="414">
        <v>6</v>
      </c>
      <c r="T53" s="414">
        <v>34</v>
      </c>
      <c r="U53" s="414">
        <v>12</v>
      </c>
      <c r="V53" s="414">
        <v>52</v>
      </c>
      <c r="W53" s="414"/>
      <c r="X53" s="414"/>
      <c r="Y53" s="136">
        <f t="shared" si="0"/>
        <v>1083</v>
      </c>
      <c r="Z53" s="305">
        <f t="shared" si="0"/>
        <v>5119</v>
      </c>
    </row>
    <row r="54" spans="1:26" x14ac:dyDescent="0.25">
      <c r="A54" s="438"/>
      <c r="B54" s="30" t="s">
        <v>96</v>
      </c>
      <c r="C54" s="418">
        <v>83</v>
      </c>
      <c r="D54" s="414">
        <v>328</v>
      </c>
      <c r="E54" s="414">
        <v>31</v>
      </c>
      <c r="F54" s="414">
        <v>131</v>
      </c>
      <c r="G54" s="414">
        <v>95</v>
      </c>
      <c r="H54" s="414">
        <v>713</v>
      </c>
      <c r="I54" s="414">
        <v>47</v>
      </c>
      <c r="J54" s="414">
        <v>287</v>
      </c>
      <c r="K54" s="414">
        <v>8</v>
      </c>
      <c r="L54" s="414">
        <v>23</v>
      </c>
      <c r="M54" s="414">
        <v>3</v>
      </c>
      <c r="N54" s="414">
        <v>13</v>
      </c>
      <c r="O54" s="414">
        <v>4</v>
      </c>
      <c r="P54" s="414">
        <v>19</v>
      </c>
      <c r="Q54" s="414">
        <v>5</v>
      </c>
      <c r="R54" s="414">
        <v>7</v>
      </c>
      <c r="S54" s="414">
        <v>5</v>
      </c>
      <c r="T54" s="414">
        <v>5</v>
      </c>
      <c r="U54" s="414">
        <v>6</v>
      </c>
      <c r="V54" s="414">
        <v>93</v>
      </c>
      <c r="W54" s="414">
        <v>3</v>
      </c>
      <c r="X54" s="414">
        <v>3</v>
      </c>
      <c r="Y54" s="136">
        <f t="shared" si="0"/>
        <v>290</v>
      </c>
      <c r="Z54" s="305">
        <f t="shared" si="0"/>
        <v>1622</v>
      </c>
    </row>
    <row r="55" spans="1:26" x14ac:dyDescent="0.25">
      <c r="A55" s="438"/>
      <c r="B55" s="30" t="s">
        <v>97</v>
      </c>
      <c r="C55" s="418">
        <v>54</v>
      </c>
      <c r="D55" s="414">
        <v>144</v>
      </c>
      <c r="E55" s="414">
        <v>87</v>
      </c>
      <c r="F55" s="414">
        <v>185</v>
      </c>
      <c r="G55" s="414">
        <v>142</v>
      </c>
      <c r="H55" s="414">
        <v>327</v>
      </c>
      <c r="I55" s="414">
        <v>114</v>
      </c>
      <c r="J55" s="414">
        <v>263</v>
      </c>
      <c r="K55" s="414">
        <v>152</v>
      </c>
      <c r="L55" s="414">
        <v>449</v>
      </c>
      <c r="M55" s="414">
        <v>49</v>
      </c>
      <c r="N55" s="414">
        <v>140</v>
      </c>
      <c r="O55" s="414">
        <v>102</v>
      </c>
      <c r="P55" s="414">
        <v>307</v>
      </c>
      <c r="Q55" s="414">
        <v>107</v>
      </c>
      <c r="R55" s="414">
        <v>188</v>
      </c>
      <c r="S55" s="414">
        <v>20</v>
      </c>
      <c r="T55" s="414">
        <v>55</v>
      </c>
      <c r="U55" s="414">
        <v>219</v>
      </c>
      <c r="V55" s="414">
        <v>308</v>
      </c>
      <c r="W55" s="414">
        <v>20</v>
      </c>
      <c r="X55" s="414">
        <v>20</v>
      </c>
      <c r="Y55" s="136">
        <f t="shared" si="0"/>
        <v>1066</v>
      </c>
      <c r="Z55" s="305">
        <f t="shared" si="0"/>
        <v>2386</v>
      </c>
    </row>
    <row r="56" spans="1:26" x14ac:dyDescent="0.25">
      <c r="A56" s="438" t="s">
        <v>130</v>
      </c>
      <c r="B56" s="30" t="s">
        <v>98</v>
      </c>
      <c r="C56" s="418">
        <v>432</v>
      </c>
      <c r="D56" s="415">
        <v>2426</v>
      </c>
      <c r="E56" s="414">
        <v>206</v>
      </c>
      <c r="F56" s="414">
        <v>666</v>
      </c>
      <c r="G56" s="414">
        <v>249</v>
      </c>
      <c r="H56" s="415">
        <v>1566</v>
      </c>
      <c r="I56" s="414">
        <v>268</v>
      </c>
      <c r="J56" s="415">
        <v>1924</v>
      </c>
      <c r="K56" s="414">
        <v>81</v>
      </c>
      <c r="L56" s="414">
        <v>828</v>
      </c>
      <c r="M56" s="414">
        <v>22</v>
      </c>
      <c r="N56" s="414">
        <v>275</v>
      </c>
      <c r="O56" s="414">
        <v>32</v>
      </c>
      <c r="P56" s="414">
        <v>266</v>
      </c>
      <c r="Q56" s="414">
        <v>8</v>
      </c>
      <c r="R56" s="414">
        <v>63</v>
      </c>
      <c r="S56" s="414">
        <v>1</v>
      </c>
      <c r="T56" s="414">
        <v>3</v>
      </c>
      <c r="U56" s="414">
        <v>207</v>
      </c>
      <c r="V56" s="414">
        <v>228</v>
      </c>
      <c r="W56" s="414">
        <v>62</v>
      </c>
      <c r="X56" s="414">
        <v>65</v>
      </c>
      <c r="Y56" s="136">
        <f t="shared" si="0"/>
        <v>1568</v>
      </c>
      <c r="Z56" s="305">
        <f t="shared" si="0"/>
        <v>8310</v>
      </c>
    </row>
    <row r="57" spans="1:26" x14ac:dyDescent="0.25">
      <c r="A57" s="438"/>
      <c r="B57" s="30" t="s">
        <v>99</v>
      </c>
      <c r="C57" s="418">
        <v>580</v>
      </c>
      <c r="D57" s="415">
        <v>3476</v>
      </c>
      <c r="E57" s="414">
        <v>243</v>
      </c>
      <c r="F57" s="414">
        <v>970</v>
      </c>
      <c r="G57" s="414">
        <v>53</v>
      </c>
      <c r="H57" s="414">
        <v>301</v>
      </c>
      <c r="I57" s="414">
        <v>83</v>
      </c>
      <c r="J57" s="414">
        <v>607</v>
      </c>
      <c r="K57" s="414">
        <v>35</v>
      </c>
      <c r="L57" s="414">
        <v>345</v>
      </c>
      <c r="M57" s="414">
        <v>14</v>
      </c>
      <c r="N57" s="414">
        <v>95</v>
      </c>
      <c r="O57" s="414">
        <v>37</v>
      </c>
      <c r="P57" s="414">
        <v>320</v>
      </c>
      <c r="Q57" s="414">
        <v>3</v>
      </c>
      <c r="R57" s="414">
        <v>23</v>
      </c>
      <c r="S57" s="414">
        <v>2</v>
      </c>
      <c r="T57" s="414">
        <v>10</v>
      </c>
      <c r="U57" s="414">
        <v>3</v>
      </c>
      <c r="V57" s="414">
        <v>101</v>
      </c>
      <c r="W57" s="414"/>
      <c r="X57" s="414"/>
      <c r="Y57" s="136">
        <f t="shared" si="0"/>
        <v>1053</v>
      </c>
      <c r="Z57" s="305">
        <f t="shared" si="0"/>
        <v>6248</v>
      </c>
    </row>
    <row r="58" spans="1:26" x14ac:dyDescent="0.25">
      <c r="A58" s="438"/>
      <c r="B58" s="30" t="s">
        <v>100</v>
      </c>
      <c r="C58" s="418">
        <v>292</v>
      </c>
      <c r="D58" s="415">
        <v>1533</v>
      </c>
      <c r="E58" s="414">
        <v>77</v>
      </c>
      <c r="F58" s="414">
        <v>324</v>
      </c>
      <c r="G58" s="414">
        <v>47</v>
      </c>
      <c r="H58" s="414">
        <v>198</v>
      </c>
      <c r="I58" s="414">
        <v>104</v>
      </c>
      <c r="J58" s="414">
        <v>586</v>
      </c>
      <c r="K58" s="414">
        <v>41</v>
      </c>
      <c r="L58" s="414">
        <v>277</v>
      </c>
      <c r="M58" s="414">
        <v>56</v>
      </c>
      <c r="N58" s="414">
        <v>170</v>
      </c>
      <c r="O58" s="414">
        <v>45</v>
      </c>
      <c r="P58" s="414">
        <v>268</v>
      </c>
      <c r="Q58" s="414">
        <v>38</v>
      </c>
      <c r="R58" s="414">
        <v>52</v>
      </c>
      <c r="S58" s="414">
        <v>32</v>
      </c>
      <c r="T58" s="414">
        <v>40</v>
      </c>
      <c r="U58" s="414">
        <v>12</v>
      </c>
      <c r="V58" s="414">
        <v>17</v>
      </c>
      <c r="W58" s="414"/>
      <c r="X58" s="414"/>
      <c r="Y58" s="136">
        <f t="shared" si="0"/>
        <v>744</v>
      </c>
      <c r="Z58" s="305">
        <f t="shared" si="0"/>
        <v>3465</v>
      </c>
    </row>
    <row r="59" spans="1:26" x14ac:dyDescent="0.25">
      <c r="A59" s="438"/>
      <c r="B59" s="30" t="s">
        <v>101</v>
      </c>
      <c r="C59" s="418">
        <v>236</v>
      </c>
      <c r="D59" s="414">
        <v>835</v>
      </c>
      <c r="E59" s="414">
        <v>172</v>
      </c>
      <c r="F59" s="414">
        <v>463</v>
      </c>
      <c r="G59" s="414">
        <v>88</v>
      </c>
      <c r="H59" s="414">
        <v>215</v>
      </c>
      <c r="I59" s="414">
        <v>84</v>
      </c>
      <c r="J59" s="414">
        <v>279</v>
      </c>
      <c r="K59" s="414">
        <v>82</v>
      </c>
      <c r="L59" s="414">
        <v>289</v>
      </c>
      <c r="M59" s="414">
        <v>58</v>
      </c>
      <c r="N59" s="414">
        <v>156</v>
      </c>
      <c r="O59" s="414">
        <v>93</v>
      </c>
      <c r="P59" s="414">
        <v>171</v>
      </c>
      <c r="Q59" s="414">
        <v>140</v>
      </c>
      <c r="R59" s="414">
        <v>175</v>
      </c>
      <c r="S59" s="414">
        <v>38</v>
      </c>
      <c r="T59" s="414">
        <v>94</v>
      </c>
      <c r="U59" s="414">
        <v>69</v>
      </c>
      <c r="V59" s="414">
        <v>234</v>
      </c>
      <c r="W59" s="414">
        <v>18</v>
      </c>
      <c r="X59" s="414">
        <v>29</v>
      </c>
      <c r="Y59" s="136">
        <f t="shared" si="0"/>
        <v>1078</v>
      </c>
      <c r="Z59" s="305">
        <f t="shared" si="0"/>
        <v>2940</v>
      </c>
    </row>
    <row r="60" spans="1:26" x14ac:dyDescent="0.25">
      <c r="A60" s="438"/>
      <c r="B60" s="30" t="s">
        <v>102</v>
      </c>
      <c r="C60" s="418">
        <v>112</v>
      </c>
      <c r="D60" s="414">
        <v>353</v>
      </c>
      <c r="E60" s="414">
        <v>264</v>
      </c>
      <c r="F60" s="414">
        <v>474</v>
      </c>
      <c r="G60" s="414">
        <v>93</v>
      </c>
      <c r="H60" s="414">
        <v>142</v>
      </c>
      <c r="I60" s="414">
        <v>397</v>
      </c>
      <c r="J60" s="415">
        <v>1549</v>
      </c>
      <c r="K60" s="414">
        <v>258</v>
      </c>
      <c r="L60" s="415">
        <v>1001</v>
      </c>
      <c r="M60" s="414">
        <v>159</v>
      </c>
      <c r="N60" s="414">
        <v>326</v>
      </c>
      <c r="O60" s="414">
        <v>50</v>
      </c>
      <c r="P60" s="414">
        <v>165</v>
      </c>
      <c r="Q60" s="414">
        <v>92</v>
      </c>
      <c r="R60" s="414">
        <v>121</v>
      </c>
      <c r="S60" s="414">
        <v>28</v>
      </c>
      <c r="T60" s="414">
        <v>38</v>
      </c>
      <c r="U60" s="414">
        <v>10</v>
      </c>
      <c r="V60" s="414">
        <v>13</v>
      </c>
      <c r="W60" s="414">
        <v>1</v>
      </c>
      <c r="X60" s="414">
        <v>3</v>
      </c>
      <c r="Y60" s="136">
        <f t="shared" si="0"/>
        <v>1464</v>
      </c>
      <c r="Z60" s="305">
        <f t="shared" si="0"/>
        <v>4185</v>
      </c>
    </row>
    <row r="61" spans="1:26" x14ac:dyDescent="0.25">
      <c r="A61" s="438" t="s">
        <v>131</v>
      </c>
      <c r="B61" s="30" t="s">
        <v>103</v>
      </c>
      <c r="C61" s="418">
        <v>247</v>
      </c>
      <c r="D61" s="415">
        <v>1368</v>
      </c>
      <c r="E61" s="414">
        <v>108</v>
      </c>
      <c r="F61" s="414">
        <v>290</v>
      </c>
      <c r="G61" s="414">
        <v>405</v>
      </c>
      <c r="H61" s="415">
        <v>2260</v>
      </c>
      <c r="I61" s="414">
        <v>389</v>
      </c>
      <c r="J61" s="415">
        <v>2174</v>
      </c>
      <c r="K61" s="414">
        <v>86</v>
      </c>
      <c r="L61" s="414">
        <v>439</v>
      </c>
      <c r="M61" s="414">
        <v>39</v>
      </c>
      <c r="N61" s="414">
        <v>340</v>
      </c>
      <c r="O61" s="414">
        <v>54</v>
      </c>
      <c r="P61" s="414">
        <v>463</v>
      </c>
      <c r="Q61" s="414">
        <v>60</v>
      </c>
      <c r="R61" s="414">
        <v>103</v>
      </c>
      <c r="S61" s="414">
        <v>6</v>
      </c>
      <c r="T61" s="414">
        <v>8</v>
      </c>
      <c r="U61" s="414">
        <v>16</v>
      </c>
      <c r="V61" s="414">
        <v>33</v>
      </c>
      <c r="W61" s="414">
        <v>3</v>
      </c>
      <c r="X61" s="414">
        <v>13</v>
      </c>
      <c r="Y61" s="136">
        <f t="shared" si="0"/>
        <v>1413</v>
      </c>
      <c r="Z61" s="305">
        <f t="shared" si="0"/>
        <v>7491</v>
      </c>
    </row>
    <row r="62" spans="1:26" x14ac:dyDescent="0.25">
      <c r="A62" s="438"/>
      <c r="B62" s="30" t="s">
        <v>104</v>
      </c>
      <c r="C62" s="418">
        <v>78</v>
      </c>
      <c r="D62" s="414">
        <v>292</v>
      </c>
      <c r="E62" s="414">
        <v>103</v>
      </c>
      <c r="F62" s="414">
        <v>269</v>
      </c>
      <c r="G62" s="414">
        <v>339</v>
      </c>
      <c r="H62" s="415">
        <v>2096</v>
      </c>
      <c r="I62" s="414">
        <v>170</v>
      </c>
      <c r="J62" s="414">
        <v>988</v>
      </c>
      <c r="K62" s="414">
        <v>84</v>
      </c>
      <c r="L62" s="414">
        <v>362</v>
      </c>
      <c r="M62" s="414">
        <v>20</v>
      </c>
      <c r="N62" s="414">
        <v>138</v>
      </c>
      <c r="O62" s="414">
        <v>21</v>
      </c>
      <c r="P62" s="414">
        <v>197</v>
      </c>
      <c r="Q62" s="414">
        <v>14</v>
      </c>
      <c r="R62" s="414">
        <v>44</v>
      </c>
      <c r="S62" s="414">
        <v>12</v>
      </c>
      <c r="T62" s="414">
        <v>32</v>
      </c>
      <c r="U62" s="414">
        <v>32</v>
      </c>
      <c r="V62" s="414">
        <v>98</v>
      </c>
      <c r="W62" s="414">
        <v>1</v>
      </c>
      <c r="X62" s="414">
        <v>7</v>
      </c>
      <c r="Y62" s="136">
        <f t="shared" si="0"/>
        <v>874</v>
      </c>
      <c r="Z62" s="305">
        <f t="shared" si="0"/>
        <v>4523</v>
      </c>
    </row>
    <row r="63" spans="1:26" x14ac:dyDescent="0.25">
      <c r="A63" s="438"/>
      <c r="B63" s="30" t="s">
        <v>105</v>
      </c>
      <c r="C63" s="418">
        <v>15</v>
      </c>
      <c r="D63" s="414">
        <v>25</v>
      </c>
      <c r="E63" s="414">
        <v>68</v>
      </c>
      <c r="F63" s="414">
        <v>128</v>
      </c>
      <c r="G63" s="414">
        <v>80</v>
      </c>
      <c r="H63" s="414">
        <v>188</v>
      </c>
      <c r="I63" s="414">
        <v>50</v>
      </c>
      <c r="J63" s="414">
        <v>150</v>
      </c>
      <c r="K63" s="414">
        <v>36</v>
      </c>
      <c r="L63" s="414">
        <v>48</v>
      </c>
      <c r="M63" s="414">
        <v>27</v>
      </c>
      <c r="N63" s="414">
        <v>44</v>
      </c>
      <c r="O63" s="414">
        <v>51</v>
      </c>
      <c r="P63" s="414">
        <v>77</v>
      </c>
      <c r="Q63" s="414">
        <v>10</v>
      </c>
      <c r="R63" s="414">
        <v>14</v>
      </c>
      <c r="S63" s="414">
        <v>9</v>
      </c>
      <c r="T63" s="414">
        <v>10</v>
      </c>
      <c r="U63" s="414">
        <v>3</v>
      </c>
      <c r="V63" s="414">
        <v>3</v>
      </c>
      <c r="W63" s="414"/>
      <c r="X63" s="414"/>
      <c r="Y63" s="136">
        <f t="shared" si="0"/>
        <v>349</v>
      </c>
      <c r="Z63" s="305">
        <f t="shared" si="0"/>
        <v>687</v>
      </c>
    </row>
    <row r="64" spans="1:26" x14ac:dyDescent="0.25">
      <c r="A64" s="439" t="s">
        <v>133</v>
      </c>
      <c r="B64" s="30" t="s">
        <v>106</v>
      </c>
      <c r="C64" s="418">
        <v>163</v>
      </c>
      <c r="D64" s="414">
        <v>758</v>
      </c>
      <c r="E64" s="414">
        <v>75</v>
      </c>
      <c r="F64" s="414">
        <v>264</v>
      </c>
      <c r="G64" s="414">
        <v>71</v>
      </c>
      <c r="H64" s="414">
        <v>411</v>
      </c>
      <c r="I64" s="414">
        <v>122</v>
      </c>
      <c r="J64" s="414">
        <v>801</v>
      </c>
      <c r="K64" s="414">
        <v>42</v>
      </c>
      <c r="L64" s="414">
        <v>227</v>
      </c>
      <c r="M64" s="414">
        <v>30</v>
      </c>
      <c r="N64" s="414">
        <v>89</v>
      </c>
      <c r="O64" s="414">
        <v>23</v>
      </c>
      <c r="P64" s="414">
        <v>111</v>
      </c>
      <c r="Q64" s="414">
        <v>2</v>
      </c>
      <c r="R64" s="414">
        <v>10</v>
      </c>
      <c r="S64" s="414">
        <v>18</v>
      </c>
      <c r="T64" s="414">
        <v>18</v>
      </c>
      <c r="U64" s="414">
        <v>16</v>
      </c>
      <c r="V64" s="414">
        <v>26</v>
      </c>
      <c r="W64" s="414"/>
      <c r="X64" s="414"/>
      <c r="Y64" s="136">
        <f t="shared" si="0"/>
        <v>562</v>
      </c>
      <c r="Z64" s="305">
        <f t="shared" si="0"/>
        <v>2715</v>
      </c>
    </row>
    <row r="65" spans="1:26" x14ac:dyDescent="0.25">
      <c r="A65" s="439"/>
      <c r="B65" s="30" t="s">
        <v>107</v>
      </c>
      <c r="C65" s="418">
        <v>80</v>
      </c>
      <c r="D65" s="414">
        <v>387</v>
      </c>
      <c r="E65" s="414">
        <v>36</v>
      </c>
      <c r="F65" s="414">
        <v>167</v>
      </c>
      <c r="G65" s="414">
        <v>54</v>
      </c>
      <c r="H65" s="414">
        <v>243</v>
      </c>
      <c r="I65" s="414">
        <v>77</v>
      </c>
      <c r="J65" s="414">
        <v>274</v>
      </c>
      <c r="K65" s="414">
        <v>45</v>
      </c>
      <c r="L65" s="414">
        <v>369</v>
      </c>
      <c r="M65" s="414">
        <v>148</v>
      </c>
      <c r="N65" s="414">
        <v>231</v>
      </c>
      <c r="O65" s="414">
        <v>134</v>
      </c>
      <c r="P65" s="414">
        <v>207</v>
      </c>
      <c r="Q65" s="414">
        <v>31</v>
      </c>
      <c r="R65" s="414">
        <v>100</v>
      </c>
      <c r="S65" s="414">
        <v>32</v>
      </c>
      <c r="T65" s="414">
        <v>32</v>
      </c>
      <c r="U65" s="414">
        <v>17</v>
      </c>
      <c r="V65" s="414">
        <v>25</v>
      </c>
      <c r="W65" s="414"/>
      <c r="X65" s="414"/>
      <c r="Y65" s="136">
        <f t="shared" si="0"/>
        <v>654</v>
      </c>
      <c r="Z65" s="305">
        <f t="shared" si="0"/>
        <v>2035</v>
      </c>
    </row>
    <row r="66" spans="1:26" x14ac:dyDescent="0.25">
      <c r="A66" s="439"/>
      <c r="B66" s="30" t="s">
        <v>108</v>
      </c>
      <c r="C66" s="418">
        <v>43</v>
      </c>
      <c r="D66" s="414">
        <v>203</v>
      </c>
      <c r="E66" s="414">
        <v>79</v>
      </c>
      <c r="F66" s="414">
        <v>258</v>
      </c>
      <c r="G66" s="414">
        <v>34</v>
      </c>
      <c r="H66" s="414">
        <v>167</v>
      </c>
      <c r="I66" s="414">
        <v>74</v>
      </c>
      <c r="J66" s="414">
        <v>245</v>
      </c>
      <c r="K66" s="414">
        <v>22</v>
      </c>
      <c r="L66" s="414">
        <v>51</v>
      </c>
      <c r="M66" s="414">
        <v>31</v>
      </c>
      <c r="N66" s="414">
        <v>60</v>
      </c>
      <c r="O66" s="414">
        <v>3</v>
      </c>
      <c r="P66" s="414">
        <v>13</v>
      </c>
      <c r="Q66" s="414">
        <v>1</v>
      </c>
      <c r="R66" s="414">
        <v>2</v>
      </c>
      <c r="S66" s="414">
        <v>2</v>
      </c>
      <c r="T66" s="414">
        <v>20</v>
      </c>
      <c r="U66" s="414">
        <v>17</v>
      </c>
      <c r="V66" s="414">
        <v>17</v>
      </c>
      <c r="W66" s="414"/>
      <c r="X66" s="414"/>
      <c r="Y66" s="136">
        <f t="shared" si="0"/>
        <v>306</v>
      </c>
      <c r="Z66" s="305">
        <f t="shared" si="0"/>
        <v>1036</v>
      </c>
    </row>
    <row r="67" spans="1:26" x14ac:dyDescent="0.25">
      <c r="A67" s="439"/>
      <c r="B67" s="30" t="s">
        <v>109</v>
      </c>
      <c r="C67" s="418">
        <v>88</v>
      </c>
      <c r="D67" s="414">
        <v>161</v>
      </c>
      <c r="E67" s="414">
        <v>60</v>
      </c>
      <c r="F67" s="414">
        <v>86</v>
      </c>
      <c r="G67" s="414">
        <v>61</v>
      </c>
      <c r="H67" s="414">
        <v>164</v>
      </c>
      <c r="I67" s="414">
        <v>136</v>
      </c>
      <c r="J67" s="414">
        <v>677</v>
      </c>
      <c r="K67" s="414">
        <v>29</v>
      </c>
      <c r="L67" s="414">
        <v>243</v>
      </c>
      <c r="M67" s="414">
        <v>28</v>
      </c>
      <c r="N67" s="414">
        <v>102</v>
      </c>
      <c r="O67" s="414">
        <v>20</v>
      </c>
      <c r="P67" s="414">
        <v>51</v>
      </c>
      <c r="Q67" s="414">
        <v>24</v>
      </c>
      <c r="R67" s="414">
        <v>26</v>
      </c>
      <c r="S67" s="414">
        <v>8</v>
      </c>
      <c r="T67" s="414">
        <v>9</v>
      </c>
      <c r="U67" s="414">
        <v>36</v>
      </c>
      <c r="V67" s="414">
        <v>40</v>
      </c>
      <c r="W67" s="414"/>
      <c r="X67" s="414"/>
      <c r="Y67" s="136">
        <f t="shared" si="0"/>
        <v>490</v>
      </c>
      <c r="Z67" s="305">
        <f t="shared" si="0"/>
        <v>1559</v>
      </c>
    </row>
    <row r="68" spans="1:26" x14ac:dyDescent="0.25">
      <c r="A68" s="439"/>
      <c r="B68" s="30" t="s">
        <v>110</v>
      </c>
      <c r="C68" s="418">
        <v>25</v>
      </c>
      <c r="D68" s="414">
        <v>114</v>
      </c>
      <c r="E68" s="414">
        <v>19</v>
      </c>
      <c r="F68" s="414">
        <v>55</v>
      </c>
      <c r="G68" s="414">
        <v>40</v>
      </c>
      <c r="H68" s="414">
        <v>159</v>
      </c>
      <c r="I68" s="414">
        <v>28</v>
      </c>
      <c r="J68" s="414">
        <v>190</v>
      </c>
      <c r="K68" s="414">
        <v>29</v>
      </c>
      <c r="L68" s="414">
        <v>375</v>
      </c>
      <c r="M68" s="414">
        <v>7</v>
      </c>
      <c r="N68" s="414">
        <v>34</v>
      </c>
      <c r="O68" s="414">
        <v>14</v>
      </c>
      <c r="P68" s="414">
        <v>28</v>
      </c>
      <c r="Q68" s="414">
        <v>10</v>
      </c>
      <c r="R68" s="414">
        <v>18</v>
      </c>
      <c r="S68" s="414">
        <v>1</v>
      </c>
      <c r="T68" s="414">
        <v>9</v>
      </c>
      <c r="U68" s="414">
        <v>6</v>
      </c>
      <c r="V68" s="414">
        <v>6</v>
      </c>
      <c r="W68" s="414"/>
      <c r="X68" s="414"/>
      <c r="Y68" s="136">
        <f t="shared" si="0"/>
        <v>179</v>
      </c>
      <c r="Z68" s="305">
        <f t="shared" si="0"/>
        <v>988</v>
      </c>
    </row>
    <row r="69" spans="1:26" x14ac:dyDescent="0.25">
      <c r="A69" s="439"/>
      <c r="B69" s="30" t="s">
        <v>111</v>
      </c>
      <c r="C69" s="418">
        <v>69</v>
      </c>
      <c r="D69" s="414">
        <v>391</v>
      </c>
      <c r="E69" s="414">
        <v>15</v>
      </c>
      <c r="F69" s="414">
        <v>42</v>
      </c>
      <c r="G69" s="414">
        <v>28</v>
      </c>
      <c r="H69" s="414">
        <v>142</v>
      </c>
      <c r="I69" s="414">
        <v>69</v>
      </c>
      <c r="J69" s="414">
        <v>409</v>
      </c>
      <c r="K69" s="414">
        <v>6</v>
      </c>
      <c r="L69" s="414">
        <v>45</v>
      </c>
      <c r="M69" s="414">
        <v>21</v>
      </c>
      <c r="N69" s="414">
        <v>58</v>
      </c>
      <c r="O69" s="414">
        <v>10</v>
      </c>
      <c r="P69" s="414">
        <v>81</v>
      </c>
      <c r="Q69" s="414">
        <v>7</v>
      </c>
      <c r="R69" s="414">
        <v>51</v>
      </c>
      <c r="S69" s="414">
        <v>7</v>
      </c>
      <c r="T69" s="414">
        <v>17</v>
      </c>
      <c r="U69" s="414">
        <v>31</v>
      </c>
      <c r="V69" s="414">
        <v>30</v>
      </c>
      <c r="W69" s="414">
        <v>1</v>
      </c>
      <c r="X69" s="414">
        <v>1</v>
      </c>
      <c r="Y69" s="136">
        <f t="shared" si="0"/>
        <v>264</v>
      </c>
      <c r="Z69" s="305">
        <f t="shared" si="0"/>
        <v>1267</v>
      </c>
    </row>
    <row r="70" spans="1:26" x14ac:dyDescent="0.25">
      <c r="A70" s="439"/>
      <c r="B70" s="30" t="s">
        <v>112</v>
      </c>
      <c r="C70" s="418">
        <v>111</v>
      </c>
      <c r="D70" s="414">
        <v>289</v>
      </c>
      <c r="E70" s="414">
        <v>38</v>
      </c>
      <c r="F70" s="414">
        <v>69</v>
      </c>
      <c r="G70" s="414">
        <v>81</v>
      </c>
      <c r="H70" s="414">
        <v>177</v>
      </c>
      <c r="I70" s="414">
        <v>122</v>
      </c>
      <c r="J70" s="414">
        <v>281</v>
      </c>
      <c r="K70" s="414">
        <v>88</v>
      </c>
      <c r="L70" s="414">
        <v>191</v>
      </c>
      <c r="M70" s="414">
        <v>85</v>
      </c>
      <c r="N70" s="414">
        <v>132</v>
      </c>
      <c r="O70" s="414">
        <v>26</v>
      </c>
      <c r="P70" s="414">
        <v>42</v>
      </c>
      <c r="Q70" s="414">
        <v>17</v>
      </c>
      <c r="R70" s="414">
        <v>20</v>
      </c>
      <c r="S70" s="414">
        <v>5</v>
      </c>
      <c r="T70" s="414">
        <v>5</v>
      </c>
      <c r="U70" s="414">
        <v>30</v>
      </c>
      <c r="V70" s="414">
        <v>48</v>
      </c>
      <c r="W70" s="414"/>
      <c r="X70" s="414"/>
      <c r="Y70" s="136">
        <f t="shared" si="0"/>
        <v>603</v>
      </c>
      <c r="Z70" s="305">
        <f t="shared" si="0"/>
        <v>1254</v>
      </c>
    </row>
    <row r="71" spans="1:26" x14ac:dyDescent="0.25">
      <c r="A71" s="439"/>
      <c r="B71" s="30" t="s">
        <v>113</v>
      </c>
      <c r="C71" s="418">
        <v>173</v>
      </c>
      <c r="D71" s="414">
        <v>454</v>
      </c>
      <c r="E71" s="414">
        <v>81</v>
      </c>
      <c r="F71" s="414">
        <v>162</v>
      </c>
      <c r="G71" s="414">
        <v>64</v>
      </c>
      <c r="H71" s="414">
        <v>130</v>
      </c>
      <c r="I71" s="414">
        <v>69</v>
      </c>
      <c r="J71" s="414">
        <v>173</v>
      </c>
      <c r="K71" s="414">
        <v>315</v>
      </c>
      <c r="L71" s="414">
        <v>450</v>
      </c>
      <c r="M71" s="414">
        <v>65</v>
      </c>
      <c r="N71" s="414">
        <v>107</v>
      </c>
      <c r="O71" s="414">
        <v>46</v>
      </c>
      <c r="P71" s="414">
        <v>125</v>
      </c>
      <c r="Q71" s="414">
        <v>50</v>
      </c>
      <c r="R71" s="414">
        <v>88</v>
      </c>
      <c r="S71" s="414">
        <v>18</v>
      </c>
      <c r="T71" s="414">
        <v>19</v>
      </c>
      <c r="U71" s="414">
        <v>21</v>
      </c>
      <c r="V71" s="414">
        <v>24</v>
      </c>
      <c r="W71" s="414">
        <v>1</v>
      </c>
      <c r="X71" s="414">
        <v>1</v>
      </c>
      <c r="Y71" s="136">
        <f t="shared" si="0"/>
        <v>903</v>
      </c>
      <c r="Z71" s="305">
        <f t="shared" si="0"/>
        <v>1733</v>
      </c>
    </row>
    <row r="72" spans="1:26" x14ac:dyDescent="0.25">
      <c r="A72" s="439"/>
      <c r="B72" s="30" t="s">
        <v>114</v>
      </c>
      <c r="C72" s="418">
        <v>162</v>
      </c>
      <c r="D72" s="414">
        <v>372</v>
      </c>
      <c r="E72" s="414">
        <v>32</v>
      </c>
      <c r="F72" s="414">
        <v>57</v>
      </c>
      <c r="G72" s="414">
        <v>44</v>
      </c>
      <c r="H72" s="414">
        <v>84</v>
      </c>
      <c r="I72" s="414">
        <v>88</v>
      </c>
      <c r="J72" s="414">
        <v>167</v>
      </c>
      <c r="K72" s="414">
        <v>149</v>
      </c>
      <c r="L72" s="414">
        <v>330</v>
      </c>
      <c r="M72" s="414">
        <v>26</v>
      </c>
      <c r="N72" s="414">
        <v>34</v>
      </c>
      <c r="O72" s="414">
        <v>21</v>
      </c>
      <c r="P72" s="414">
        <v>43</v>
      </c>
      <c r="Q72" s="414">
        <v>22</v>
      </c>
      <c r="R72" s="414">
        <v>24</v>
      </c>
      <c r="S72" s="414">
        <v>18</v>
      </c>
      <c r="T72" s="414">
        <v>18</v>
      </c>
      <c r="U72" s="414">
        <v>15</v>
      </c>
      <c r="V72" s="414">
        <v>18</v>
      </c>
      <c r="W72" s="414">
        <v>2</v>
      </c>
      <c r="X72" s="414">
        <v>8</v>
      </c>
      <c r="Y72" s="136">
        <f t="shared" si="0"/>
        <v>579</v>
      </c>
      <c r="Z72" s="305">
        <f t="shared" si="0"/>
        <v>1155</v>
      </c>
    </row>
    <row r="73" spans="1:26" x14ac:dyDescent="0.25">
      <c r="A73" s="438" t="s">
        <v>132</v>
      </c>
      <c r="B73" s="30" t="s">
        <v>115</v>
      </c>
      <c r="C73" s="418">
        <v>226</v>
      </c>
      <c r="D73" s="414">
        <v>669</v>
      </c>
      <c r="E73" s="414">
        <v>109</v>
      </c>
      <c r="F73" s="414">
        <v>287</v>
      </c>
      <c r="G73" s="414">
        <v>253</v>
      </c>
      <c r="H73" s="414">
        <v>637</v>
      </c>
      <c r="I73" s="414">
        <v>441</v>
      </c>
      <c r="J73" s="415">
        <v>1644</v>
      </c>
      <c r="K73" s="414">
        <v>99</v>
      </c>
      <c r="L73" s="414">
        <v>267</v>
      </c>
      <c r="M73" s="414">
        <v>152</v>
      </c>
      <c r="N73" s="414">
        <v>303</v>
      </c>
      <c r="O73" s="414">
        <v>68</v>
      </c>
      <c r="P73" s="414">
        <v>220</v>
      </c>
      <c r="Q73" s="414">
        <v>85</v>
      </c>
      <c r="R73" s="414">
        <v>246</v>
      </c>
      <c r="S73" s="414">
        <v>33</v>
      </c>
      <c r="T73" s="414">
        <v>97</v>
      </c>
      <c r="U73" s="414">
        <v>63</v>
      </c>
      <c r="V73" s="414">
        <v>157</v>
      </c>
      <c r="W73" s="414">
        <v>1</v>
      </c>
      <c r="X73" s="414">
        <v>1</v>
      </c>
      <c r="Y73" s="136">
        <f t="shared" si="0"/>
        <v>1530</v>
      </c>
      <c r="Z73" s="305">
        <f t="shared" si="0"/>
        <v>4528</v>
      </c>
    </row>
    <row r="74" spans="1:26" x14ac:dyDescent="0.25">
      <c r="A74" s="438"/>
      <c r="B74" s="30" t="s">
        <v>116</v>
      </c>
      <c r="C74" s="418">
        <v>69</v>
      </c>
      <c r="D74" s="414">
        <v>221</v>
      </c>
      <c r="E74" s="414">
        <v>48</v>
      </c>
      <c r="F74" s="414">
        <v>130</v>
      </c>
      <c r="G74" s="414">
        <v>42</v>
      </c>
      <c r="H74" s="414">
        <v>141</v>
      </c>
      <c r="I74" s="414">
        <v>255</v>
      </c>
      <c r="J74" s="414">
        <v>598</v>
      </c>
      <c r="K74" s="414">
        <v>37</v>
      </c>
      <c r="L74" s="414">
        <v>81</v>
      </c>
      <c r="M74" s="414">
        <v>27</v>
      </c>
      <c r="N74" s="414">
        <v>110</v>
      </c>
      <c r="O74" s="414">
        <v>14</v>
      </c>
      <c r="P74" s="414">
        <v>115</v>
      </c>
      <c r="Q74" s="414">
        <v>56</v>
      </c>
      <c r="R74" s="414">
        <v>92</v>
      </c>
      <c r="S74" s="414">
        <v>12</v>
      </c>
      <c r="T74" s="414">
        <v>17</v>
      </c>
      <c r="U74" s="414">
        <v>21</v>
      </c>
      <c r="V74" s="414">
        <v>34</v>
      </c>
      <c r="W74" s="414">
        <v>2</v>
      </c>
      <c r="X74" s="414">
        <v>3</v>
      </c>
      <c r="Y74" s="136">
        <f t="shared" si="0"/>
        <v>583</v>
      </c>
      <c r="Z74" s="305">
        <f t="shared" si="0"/>
        <v>1542</v>
      </c>
    </row>
    <row r="75" spans="1:26" x14ac:dyDescent="0.25">
      <c r="A75" s="438"/>
      <c r="B75" s="30" t="s">
        <v>117</v>
      </c>
      <c r="C75" s="418">
        <v>16</v>
      </c>
      <c r="D75" s="414">
        <v>32</v>
      </c>
      <c r="E75" s="414">
        <v>6</v>
      </c>
      <c r="F75" s="414">
        <v>13</v>
      </c>
      <c r="G75" s="414">
        <v>29</v>
      </c>
      <c r="H75" s="414">
        <v>43</v>
      </c>
      <c r="I75" s="414">
        <v>37</v>
      </c>
      <c r="J75" s="414">
        <v>78</v>
      </c>
      <c r="K75" s="414">
        <v>69</v>
      </c>
      <c r="L75" s="414">
        <v>816</v>
      </c>
      <c r="M75" s="414">
        <v>2</v>
      </c>
      <c r="N75" s="414">
        <v>2</v>
      </c>
      <c r="O75" s="414">
        <v>6</v>
      </c>
      <c r="P75" s="414">
        <v>6</v>
      </c>
      <c r="Q75" s="414">
        <v>1</v>
      </c>
      <c r="R75" s="414">
        <v>1</v>
      </c>
      <c r="S75" s="414">
        <v>1</v>
      </c>
      <c r="T75" s="414">
        <v>1</v>
      </c>
      <c r="U75" s="414">
        <v>4</v>
      </c>
      <c r="V75" s="414">
        <v>5</v>
      </c>
      <c r="W75" s="414"/>
      <c r="X75" s="414"/>
      <c r="Y75" s="136">
        <f t="shared" ref="Y75:Z78" si="1">SUM(C75,E75,G75,I75,K75,M75,O75,Q75,S75,U75,W75)</f>
        <v>171</v>
      </c>
      <c r="Z75" s="305">
        <f t="shared" si="1"/>
        <v>997</v>
      </c>
    </row>
    <row r="76" spans="1:26" x14ac:dyDescent="0.25">
      <c r="A76" s="438"/>
      <c r="B76" s="30" t="s">
        <v>118</v>
      </c>
      <c r="C76" s="418">
        <v>68</v>
      </c>
      <c r="D76" s="414">
        <v>226</v>
      </c>
      <c r="E76" s="414">
        <v>93</v>
      </c>
      <c r="F76" s="414">
        <v>187</v>
      </c>
      <c r="G76" s="414">
        <v>87</v>
      </c>
      <c r="H76" s="414">
        <v>320</v>
      </c>
      <c r="I76" s="414">
        <v>170</v>
      </c>
      <c r="J76" s="414">
        <v>427</v>
      </c>
      <c r="K76" s="414">
        <v>70</v>
      </c>
      <c r="L76" s="414">
        <v>143</v>
      </c>
      <c r="M76" s="414">
        <v>77</v>
      </c>
      <c r="N76" s="414">
        <v>226</v>
      </c>
      <c r="O76" s="414">
        <v>50</v>
      </c>
      <c r="P76" s="414">
        <v>116</v>
      </c>
      <c r="Q76" s="414">
        <v>40</v>
      </c>
      <c r="R76" s="414">
        <v>55</v>
      </c>
      <c r="S76" s="414">
        <v>11</v>
      </c>
      <c r="T76" s="414">
        <v>26</v>
      </c>
      <c r="U76" s="414">
        <v>17</v>
      </c>
      <c r="V76" s="414">
        <v>22</v>
      </c>
      <c r="W76" s="414">
        <v>1</v>
      </c>
      <c r="X76" s="414">
        <v>3</v>
      </c>
      <c r="Y76" s="136">
        <f t="shared" si="1"/>
        <v>684</v>
      </c>
      <c r="Z76" s="305">
        <f t="shared" si="1"/>
        <v>1751</v>
      </c>
    </row>
    <row r="77" spans="1:26" x14ac:dyDescent="0.25">
      <c r="A77" s="438"/>
      <c r="B77" s="30" t="s">
        <v>119</v>
      </c>
      <c r="C77" s="418">
        <v>162</v>
      </c>
      <c r="D77" s="414">
        <v>461</v>
      </c>
      <c r="E77" s="414">
        <v>34</v>
      </c>
      <c r="F77" s="414">
        <v>54</v>
      </c>
      <c r="G77" s="414">
        <v>103</v>
      </c>
      <c r="H77" s="414">
        <v>214</v>
      </c>
      <c r="I77" s="414">
        <v>309</v>
      </c>
      <c r="J77" s="414">
        <v>682</v>
      </c>
      <c r="K77" s="414">
        <v>222</v>
      </c>
      <c r="L77" s="414">
        <v>554</v>
      </c>
      <c r="M77" s="414">
        <v>122</v>
      </c>
      <c r="N77" s="414">
        <v>250</v>
      </c>
      <c r="O77" s="414">
        <v>48</v>
      </c>
      <c r="P77" s="414">
        <v>154</v>
      </c>
      <c r="Q77" s="414">
        <v>51</v>
      </c>
      <c r="R77" s="414">
        <v>82</v>
      </c>
      <c r="S77" s="414">
        <v>19</v>
      </c>
      <c r="T77" s="414">
        <v>24</v>
      </c>
      <c r="U77" s="414">
        <v>82</v>
      </c>
      <c r="V77" s="414">
        <v>139</v>
      </c>
      <c r="W77" s="414">
        <v>3</v>
      </c>
      <c r="X77" s="414">
        <v>12</v>
      </c>
      <c r="Y77" s="136">
        <f t="shared" si="1"/>
        <v>1155</v>
      </c>
      <c r="Z77" s="305">
        <f t="shared" si="1"/>
        <v>2626</v>
      </c>
    </row>
    <row r="78" spans="1:26" x14ac:dyDescent="0.25">
      <c r="A78" s="438"/>
      <c r="B78" s="30" t="s">
        <v>120</v>
      </c>
      <c r="C78" s="418">
        <v>57</v>
      </c>
      <c r="D78" s="414">
        <v>121</v>
      </c>
      <c r="E78" s="414">
        <v>24</v>
      </c>
      <c r="F78" s="414">
        <v>39</v>
      </c>
      <c r="G78" s="414">
        <v>14</v>
      </c>
      <c r="H78" s="414">
        <v>34</v>
      </c>
      <c r="I78" s="414">
        <v>23</v>
      </c>
      <c r="J78" s="414">
        <v>60</v>
      </c>
      <c r="K78" s="414">
        <v>18</v>
      </c>
      <c r="L78" s="414">
        <v>31</v>
      </c>
      <c r="M78" s="414">
        <v>18</v>
      </c>
      <c r="N78" s="414">
        <v>30</v>
      </c>
      <c r="O78" s="414">
        <v>22</v>
      </c>
      <c r="P78" s="414">
        <v>54</v>
      </c>
      <c r="Q78" s="414">
        <v>3</v>
      </c>
      <c r="R78" s="414">
        <v>5</v>
      </c>
      <c r="S78" s="414">
        <v>4</v>
      </c>
      <c r="T78" s="414">
        <v>5</v>
      </c>
      <c r="U78" s="414">
        <v>3</v>
      </c>
      <c r="V78" s="414">
        <v>5</v>
      </c>
      <c r="W78" s="414"/>
      <c r="X78" s="414"/>
      <c r="Y78" s="136">
        <f t="shared" si="1"/>
        <v>186</v>
      </c>
      <c r="Z78" s="305">
        <f t="shared" si="1"/>
        <v>384</v>
      </c>
    </row>
    <row r="79" spans="1:26" x14ac:dyDescent="0.25">
      <c r="B79" s="40" t="s">
        <v>121</v>
      </c>
      <c r="C79" s="137">
        <f>SUM(C10:C78)</f>
        <v>11411</v>
      </c>
      <c r="D79" s="59">
        <f>SUM(D10:D78)</f>
        <v>48112</v>
      </c>
      <c r="E79" s="137">
        <f t="shared" ref="E79:Z79" si="2">SUM(E10:E78)</f>
        <v>7250</v>
      </c>
      <c r="F79" s="59">
        <f t="shared" si="2"/>
        <v>20715</v>
      </c>
      <c r="G79" s="137">
        <f t="shared" si="2"/>
        <v>7648</v>
      </c>
      <c r="H79" s="59">
        <f t="shared" si="2"/>
        <v>34482</v>
      </c>
      <c r="I79" s="137">
        <f t="shared" si="2"/>
        <v>9869</v>
      </c>
      <c r="J79" s="59">
        <f t="shared" si="2"/>
        <v>41483</v>
      </c>
      <c r="K79" s="137">
        <f t="shared" si="2"/>
        <v>6515</v>
      </c>
      <c r="L79" s="59">
        <f t="shared" si="2"/>
        <v>26608</v>
      </c>
      <c r="M79" s="137">
        <f t="shared" si="2"/>
        <v>4415</v>
      </c>
      <c r="N79" s="59">
        <f t="shared" si="2"/>
        <v>11986</v>
      </c>
      <c r="O79" s="137">
        <f t="shared" si="2"/>
        <v>2954</v>
      </c>
      <c r="P79" s="59">
        <f t="shared" si="2"/>
        <v>10061</v>
      </c>
      <c r="Q79" s="137">
        <f t="shared" si="2"/>
        <v>1895</v>
      </c>
      <c r="R79" s="59">
        <f t="shared" si="2"/>
        <v>3763</v>
      </c>
      <c r="S79" s="137">
        <f t="shared" si="2"/>
        <v>867</v>
      </c>
      <c r="T79" s="59">
        <f t="shared" si="2"/>
        <v>1712</v>
      </c>
      <c r="U79" s="137">
        <f t="shared" si="2"/>
        <v>1812</v>
      </c>
      <c r="V79" s="59">
        <f t="shared" si="2"/>
        <v>3925</v>
      </c>
      <c r="W79" s="137">
        <f t="shared" si="2"/>
        <v>164</v>
      </c>
      <c r="X79" s="59">
        <f t="shared" si="2"/>
        <v>265</v>
      </c>
      <c r="Y79" s="137">
        <f t="shared" si="2"/>
        <v>54800</v>
      </c>
      <c r="Z79" s="59">
        <f t="shared" si="2"/>
        <v>203112</v>
      </c>
    </row>
  </sheetData>
  <mergeCells count="25"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  <mergeCell ref="B7:B9"/>
    <mergeCell ref="A7:A9"/>
    <mergeCell ref="C7:X7"/>
    <mergeCell ref="Y7:Z8"/>
    <mergeCell ref="A56:A60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L78"/>
  <sheetViews>
    <sheetView workbookViewId="0">
      <selection activeCell="M12" sqref="M12"/>
    </sheetView>
  </sheetViews>
  <sheetFormatPr baseColWidth="10" defaultRowHeight="15" x14ac:dyDescent="0.25"/>
  <cols>
    <col min="1" max="1" width="15.5703125" customWidth="1"/>
    <col min="2" max="2" width="30.5703125" customWidth="1"/>
    <col min="3" max="3" width="10.5703125" bestFit="1" customWidth="1"/>
    <col min="4" max="4" width="4.42578125" bestFit="1" customWidth="1"/>
    <col min="5" max="5" width="16.5703125" bestFit="1" customWidth="1"/>
    <col min="6" max="6" width="8" customWidth="1"/>
    <col min="7" max="7" width="7.5703125" bestFit="1" customWidth="1"/>
    <col min="8" max="8" width="9" bestFit="1" customWidth="1"/>
    <col min="9" max="9" width="16" bestFit="1" customWidth="1"/>
    <col min="10" max="10" width="16.42578125" bestFit="1" customWidth="1"/>
    <col min="11" max="11" width="13.5703125" bestFit="1" customWidth="1"/>
  </cols>
  <sheetData>
    <row r="1" spans="1:12" s="347" customFormat="1" ht="27" customHeight="1" x14ac:dyDescent="0.4">
      <c r="A1" s="346"/>
      <c r="B1" s="350" t="s">
        <v>134</v>
      </c>
      <c r="C1" s="349"/>
      <c r="D1" s="348"/>
      <c r="E1" s="346"/>
      <c r="F1" s="346"/>
      <c r="G1" s="346"/>
      <c r="H1" s="346"/>
      <c r="I1" s="346"/>
      <c r="J1" s="346"/>
      <c r="K1" s="346"/>
      <c r="L1" s="356"/>
    </row>
    <row r="3" spans="1:12" ht="15.75" x14ac:dyDescent="0.25">
      <c r="A3" s="345" t="s">
        <v>319</v>
      </c>
      <c r="B3" s="2"/>
    </row>
    <row r="4" spans="1:12" ht="15.75" x14ac:dyDescent="0.25">
      <c r="A4" s="2"/>
      <c r="B4" s="2"/>
      <c r="D4" s="347"/>
    </row>
    <row r="5" spans="1:12" ht="15.75" x14ac:dyDescent="0.25">
      <c r="A5" s="2" t="s">
        <v>394</v>
      </c>
      <c r="B5" s="345"/>
      <c r="C5" s="393"/>
      <c r="D5" s="393"/>
      <c r="E5" s="393"/>
      <c r="F5" s="393"/>
      <c r="G5" s="393"/>
      <c r="H5" s="393"/>
      <c r="I5" s="393"/>
      <c r="J5" s="393"/>
    </row>
    <row r="7" spans="1:12" ht="17.25" customHeight="1" x14ac:dyDescent="0.25">
      <c r="A7" s="78" t="s">
        <v>123</v>
      </c>
      <c r="B7" s="29" t="s">
        <v>122</v>
      </c>
      <c r="C7" s="72" t="s">
        <v>153</v>
      </c>
      <c r="D7" s="72" t="s">
        <v>154</v>
      </c>
      <c r="E7" s="72" t="s">
        <v>155</v>
      </c>
      <c r="F7" s="72" t="s">
        <v>156</v>
      </c>
      <c r="G7" s="72" t="s">
        <v>157</v>
      </c>
      <c r="H7" s="72" t="s">
        <v>158</v>
      </c>
      <c r="I7" s="72" t="s">
        <v>159</v>
      </c>
      <c r="J7" s="72" t="s">
        <v>160</v>
      </c>
      <c r="K7" s="80" t="s">
        <v>161</v>
      </c>
    </row>
    <row r="8" spans="1:12" x14ac:dyDescent="0.25">
      <c r="A8" s="438" t="s">
        <v>124</v>
      </c>
      <c r="B8" s="30" t="s">
        <v>52</v>
      </c>
      <c r="C8" s="403">
        <v>97</v>
      </c>
      <c r="D8" s="404"/>
      <c r="E8" s="404">
        <v>15</v>
      </c>
      <c r="F8" s="404">
        <v>189</v>
      </c>
      <c r="G8" s="405">
        <v>2913</v>
      </c>
      <c r="H8" s="404">
        <v>135</v>
      </c>
      <c r="I8" s="404"/>
      <c r="J8" s="404">
        <v>2</v>
      </c>
      <c r="K8" s="404">
        <v>4</v>
      </c>
    </row>
    <row r="9" spans="1:12" x14ac:dyDescent="0.25">
      <c r="A9" s="438"/>
      <c r="B9" s="30" t="s">
        <v>53</v>
      </c>
      <c r="C9" s="406">
        <v>225</v>
      </c>
      <c r="D9" s="407"/>
      <c r="E9" s="407">
        <v>57</v>
      </c>
      <c r="F9" s="407">
        <v>250</v>
      </c>
      <c r="G9" s="408">
        <v>5016</v>
      </c>
      <c r="H9" s="407">
        <v>478</v>
      </c>
      <c r="I9" s="407">
        <v>5</v>
      </c>
      <c r="J9" s="407">
        <v>9</v>
      </c>
      <c r="K9" s="407">
        <v>5</v>
      </c>
    </row>
    <row r="10" spans="1:12" x14ac:dyDescent="0.25">
      <c r="A10" s="438"/>
      <c r="B10" s="30" t="s">
        <v>54</v>
      </c>
      <c r="C10" s="406">
        <v>230</v>
      </c>
      <c r="D10" s="407"/>
      <c r="E10" s="407">
        <v>27</v>
      </c>
      <c r="F10" s="407">
        <v>285</v>
      </c>
      <c r="G10" s="408">
        <v>5344</v>
      </c>
      <c r="H10" s="407">
        <v>442</v>
      </c>
      <c r="I10" s="407">
        <v>4</v>
      </c>
      <c r="J10" s="407">
        <v>15</v>
      </c>
      <c r="K10" s="407">
        <v>18</v>
      </c>
    </row>
    <row r="11" spans="1:12" x14ac:dyDescent="0.25">
      <c r="A11" s="438"/>
      <c r="B11" s="30" t="s">
        <v>55</v>
      </c>
      <c r="C11" s="406">
        <v>90</v>
      </c>
      <c r="D11" s="407"/>
      <c r="E11" s="407">
        <v>11</v>
      </c>
      <c r="F11" s="407">
        <v>98</v>
      </c>
      <c r="G11" s="408">
        <v>3056</v>
      </c>
      <c r="H11" s="407">
        <v>265</v>
      </c>
      <c r="I11" s="407">
        <v>2</v>
      </c>
      <c r="J11" s="407">
        <v>8</v>
      </c>
      <c r="K11" s="407">
        <v>4</v>
      </c>
    </row>
    <row r="12" spans="1:12" x14ac:dyDescent="0.25">
      <c r="A12" s="438"/>
      <c r="B12" s="30" t="s">
        <v>56</v>
      </c>
      <c r="C12" s="406">
        <v>265</v>
      </c>
      <c r="D12" s="407"/>
      <c r="E12" s="407">
        <v>35</v>
      </c>
      <c r="F12" s="407">
        <v>140</v>
      </c>
      <c r="G12" s="408">
        <v>5815</v>
      </c>
      <c r="H12" s="407">
        <v>564</v>
      </c>
      <c r="I12" s="407">
        <v>2</v>
      </c>
      <c r="J12" s="407">
        <v>31</v>
      </c>
      <c r="K12" s="407">
        <v>18</v>
      </c>
    </row>
    <row r="13" spans="1:12" x14ac:dyDescent="0.25">
      <c r="A13" s="438"/>
      <c r="B13" s="30" t="s">
        <v>57</v>
      </c>
      <c r="C13" s="406">
        <v>137</v>
      </c>
      <c r="D13" s="407"/>
      <c r="E13" s="407">
        <v>20</v>
      </c>
      <c r="F13" s="407">
        <v>136</v>
      </c>
      <c r="G13" s="408">
        <v>2439</v>
      </c>
      <c r="H13" s="407">
        <v>210</v>
      </c>
      <c r="I13" s="407">
        <v>1</v>
      </c>
      <c r="J13" s="407">
        <v>7</v>
      </c>
      <c r="K13" s="407">
        <v>4</v>
      </c>
    </row>
    <row r="14" spans="1:12" x14ac:dyDescent="0.25">
      <c r="A14" s="438" t="s">
        <v>125</v>
      </c>
      <c r="B14" s="30" t="s">
        <v>58</v>
      </c>
      <c r="C14" s="406">
        <v>109</v>
      </c>
      <c r="D14" s="407"/>
      <c r="E14" s="407">
        <v>13</v>
      </c>
      <c r="F14" s="407">
        <v>55</v>
      </c>
      <c r="G14" s="408">
        <v>1850</v>
      </c>
      <c r="H14" s="407">
        <v>208</v>
      </c>
      <c r="I14" s="407">
        <v>1</v>
      </c>
      <c r="J14" s="407">
        <v>11</v>
      </c>
      <c r="K14" s="407">
        <v>4</v>
      </c>
    </row>
    <row r="15" spans="1:12" x14ac:dyDescent="0.25">
      <c r="A15" s="438"/>
      <c r="B15" s="30" t="s">
        <v>59</v>
      </c>
      <c r="C15" s="406">
        <v>168</v>
      </c>
      <c r="D15" s="407"/>
      <c r="E15" s="407">
        <v>19</v>
      </c>
      <c r="F15" s="407">
        <v>214</v>
      </c>
      <c r="G15" s="408">
        <v>2676</v>
      </c>
      <c r="H15" s="407">
        <v>241</v>
      </c>
      <c r="I15" s="407">
        <v>23</v>
      </c>
      <c r="J15" s="407">
        <v>17</v>
      </c>
      <c r="K15" s="407">
        <v>27</v>
      </c>
    </row>
    <row r="16" spans="1:12" x14ac:dyDescent="0.25">
      <c r="A16" s="438"/>
      <c r="B16" s="30" t="s">
        <v>60</v>
      </c>
      <c r="C16" s="406">
        <v>155</v>
      </c>
      <c r="D16" s="407"/>
      <c r="E16" s="407">
        <v>12</v>
      </c>
      <c r="F16" s="407">
        <v>128</v>
      </c>
      <c r="G16" s="408">
        <v>2568</v>
      </c>
      <c r="H16" s="407">
        <v>257</v>
      </c>
      <c r="I16" s="407"/>
      <c r="J16" s="407">
        <v>8</v>
      </c>
      <c r="K16" s="407">
        <v>5</v>
      </c>
    </row>
    <row r="17" spans="1:11" x14ac:dyDescent="0.25">
      <c r="A17" s="438"/>
      <c r="B17" s="30" t="s">
        <v>61</v>
      </c>
      <c r="C17" s="406">
        <v>242</v>
      </c>
      <c r="D17" s="407"/>
      <c r="E17" s="407">
        <v>29</v>
      </c>
      <c r="F17" s="407">
        <v>147</v>
      </c>
      <c r="G17" s="408">
        <v>2714</v>
      </c>
      <c r="H17" s="407">
        <v>215</v>
      </c>
      <c r="I17" s="407">
        <v>3</v>
      </c>
      <c r="J17" s="407">
        <v>16</v>
      </c>
      <c r="K17" s="407">
        <v>13</v>
      </c>
    </row>
    <row r="18" spans="1:11" x14ac:dyDescent="0.25">
      <c r="A18" s="438"/>
      <c r="B18" s="30" t="s">
        <v>62</v>
      </c>
      <c r="C18" s="406">
        <v>119</v>
      </c>
      <c r="D18" s="407">
        <v>3</v>
      </c>
      <c r="E18" s="407">
        <v>18</v>
      </c>
      <c r="F18" s="407">
        <v>166</v>
      </c>
      <c r="G18" s="408">
        <v>2544</v>
      </c>
      <c r="H18" s="407">
        <v>181</v>
      </c>
      <c r="I18" s="407">
        <v>4</v>
      </c>
      <c r="J18" s="407">
        <v>4</v>
      </c>
      <c r="K18" s="407">
        <v>8</v>
      </c>
    </row>
    <row r="19" spans="1:11" x14ac:dyDescent="0.25">
      <c r="A19" s="438"/>
      <c r="B19" s="30" t="s">
        <v>63</v>
      </c>
      <c r="C19" s="406">
        <v>97</v>
      </c>
      <c r="D19" s="407"/>
      <c r="E19" s="407">
        <v>13</v>
      </c>
      <c r="F19" s="407">
        <v>98</v>
      </c>
      <c r="G19" s="408">
        <v>2187</v>
      </c>
      <c r="H19" s="407">
        <v>244</v>
      </c>
      <c r="I19" s="407"/>
      <c r="J19" s="407">
        <v>16</v>
      </c>
      <c r="K19" s="407">
        <v>3</v>
      </c>
    </row>
    <row r="20" spans="1:11" x14ac:dyDescent="0.25">
      <c r="A20" s="438"/>
      <c r="B20" s="30" t="s">
        <v>64</v>
      </c>
      <c r="C20" s="406">
        <v>6</v>
      </c>
      <c r="D20" s="407"/>
      <c r="E20" s="407">
        <v>1</v>
      </c>
      <c r="F20" s="407">
        <v>5</v>
      </c>
      <c r="G20" s="407">
        <v>40</v>
      </c>
      <c r="H20" s="407">
        <v>3</v>
      </c>
      <c r="I20" s="407"/>
      <c r="J20" s="407"/>
      <c r="K20" s="407">
        <v>1</v>
      </c>
    </row>
    <row r="21" spans="1:11" x14ac:dyDescent="0.25">
      <c r="A21" s="439" t="s">
        <v>126</v>
      </c>
      <c r="B21" s="30" t="s">
        <v>65</v>
      </c>
      <c r="C21" s="406">
        <v>331</v>
      </c>
      <c r="D21" s="407"/>
      <c r="E21" s="407">
        <v>44</v>
      </c>
      <c r="F21" s="407">
        <v>268</v>
      </c>
      <c r="G21" s="408">
        <v>5508</v>
      </c>
      <c r="H21" s="407">
        <v>519</v>
      </c>
      <c r="I21" s="407">
        <v>13</v>
      </c>
      <c r="J21" s="407">
        <v>31</v>
      </c>
      <c r="K21" s="407">
        <v>20</v>
      </c>
    </row>
    <row r="22" spans="1:11" x14ac:dyDescent="0.25">
      <c r="A22" s="439"/>
      <c r="B22" s="30" t="s">
        <v>66</v>
      </c>
      <c r="C22" s="406">
        <v>309</v>
      </c>
      <c r="D22" s="407"/>
      <c r="E22" s="407">
        <v>31</v>
      </c>
      <c r="F22" s="407">
        <v>320</v>
      </c>
      <c r="G22" s="408">
        <v>3803</v>
      </c>
      <c r="H22" s="407">
        <v>373</v>
      </c>
      <c r="I22" s="407">
        <v>2</v>
      </c>
      <c r="J22" s="407">
        <v>21</v>
      </c>
      <c r="K22" s="407">
        <v>33</v>
      </c>
    </row>
    <row r="23" spans="1:11" x14ac:dyDescent="0.25">
      <c r="A23" s="439"/>
      <c r="B23" s="30" t="s">
        <v>67</v>
      </c>
      <c r="C23" s="406">
        <v>285</v>
      </c>
      <c r="D23" s="407"/>
      <c r="E23" s="407">
        <v>22</v>
      </c>
      <c r="F23" s="407">
        <v>127</v>
      </c>
      <c r="G23" s="408">
        <v>3243</v>
      </c>
      <c r="H23" s="407">
        <v>415</v>
      </c>
      <c r="I23" s="407">
        <v>4</v>
      </c>
      <c r="J23" s="407">
        <v>32</v>
      </c>
      <c r="K23" s="407">
        <v>50</v>
      </c>
    </row>
    <row r="24" spans="1:11" x14ac:dyDescent="0.25">
      <c r="A24" s="439"/>
      <c r="B24" s="30" t="s">
        <v>68</v>
      </c>
      <c r="C24" s="406">
        <v>247</v>
      </c>
      <c r="D24" s="407"/>
      <c r="E24" s="407">
        <v>247</v>
      </c>
      <c r="F24" s="407">
        <v>128</v>
      </c>
      <c r="G24" s="408">
        <v>3700</v>
      </c>
      <c r="H24" s="407">
        <v>353</v>
      </c>
      <c r="I24" s="407">
        <v>1</v>
      </c>
      <c r="J24" s="407">
        <v>15</v>
      </c>
      <c r="K24" s="407">
        <v>19</v>
      </c>
    </row>
    <row r="25" spans="1:11" x14ac:dyDescent="0.25">
      <c r="A25" s="439"/>
      <c r="B25" s="30" t="s">
        <v>69</v>
      </c>
      <c r="C25" s="406">
        <v>142</v>
      </c>
      <c r="D25" s="407"/>
      <c r="E25" s="407">
        <v>12</v>
      </c>
      <c r="F25" s="407">
        <v>22</v>
      </c>
      <c r="G25" s="408">
        <v>1986</v>
      </c>
      <c r="H25" s="407">
        <v>207</v>
      </c>
      <c r="I25" s="407">
        <v>1</v>
      </c>
      <c r="J25" s="407">
        <v>10</v>
      </c>
      <c r="K25" s="407">
        <v>9</v>
      </c>
    </row>
    <row r="26" spans="1:11" x14ac:dyDescent="0.25">
      <c r="A26" s="439"/>
      <c r="B26" s="30" t="s">
        <v>70</v>
      </c>
      <c r="C26" s="406">
        <v>157</v>
      </c>
      <c r="D26" s="407"/>
      <c r="E26" s="407">
        <v>22</v>
      </c>
      <c r="F26" s="407">
        <v>63</v>
      </c>
      <c r="G26" s="408">
        <v>2732</v>
      </c>
      <c r="H26" s="407">
        <v>234</v>
      </c>
      <c r="I26" s="407">
        <v>1</v>
      </c>
      <c r="J26" s="407">
        <v>25</v>
      </c>
      <c r="K26" s="407">
        <v>41</v>
      </c>
    </row>
    <row r="27" spans="1:11" x14ac:dyDescent="0.25">
      <c r="A27" s="439"/>
      <c r="B27" s="30" t="s">
        <v>71</v>
      </c>
      <c r="C27" s="406">
        <v>158</v>
      </c>
      <c r="D27" s="407"/>
      <c r="E27" s="407">
        <v>12</v>
      </c>
      <c r="F27" s="407">
        <v>75</v>
      </c>
      <c r="G27" s="408">
        <v>1469</v>
      </c>
      <c r="H27" s="407">
        <v>188</v>
      </c>
      <c r="I27" s="407">
        <v>3</v>
      </c>
      <c r="J27" s="407">
        <v>10</v>
      </c>
      <c r="K27" s="407">
        <v>41</v>
      </c>
    </row>
    <row r="28" spans="1:11" x14ac:dyDescent="0.25">
      <c r="A28" s="438" t="s">
        <v>127</v>
      </c>
      <c r="B28" s="30" t="s">
        <v>72</v>
      </c>
      <c r="C28" s="406">
        <v>257</v>
      </c>
      <c r="D28" s="407"/>
      <c r="E28" s="407">
        <v>53</v>
      </c>
      <c r="F28" s="407">
        <v>299</v>
      </c>
      <c r="G28" s="408">
        <v>4892</v>
      </c>
      <c r="H28" s="407">
        <v>429</v>
      </c>
      <c r="I28" s="407">
        <v>6</v>
      </c>
      <c r="J28" s="407">
        <v>19</v>
      </c>
      <c r="K28" s="407">
        <v>11</v>
      </c>
    </row>
    <row r="29" spans="1:11" x14ac:dyDescent="0.25">
      <c r="A29" s="438"/>
      <c r="B29" s="30" t="s">
        <v>73</v>
      </c>
      <c r="C29" s="406">
        <v>177</v>
      </c>
      <c r="D29" s="407"/>
      <c r="E29" s="407">
        <v>16</v>
      </c>
      <c r="F29" s="407">
        <v>192</v>
      </c>
      <c r="G29" s="408">
        <v>1910</v>
      </c>
      <c r="H29" s="407">
        <v>194</v>
      </c>
      <c r="I29" s="407">
        <v>7</v>
      </c>
      <c r="J29" s="407">
        <v>12</v>
      </c>
      <c r="K29" s="407">
        <v>20</v>
      </c>
    </row>
    <row r="30" spans="1:11" x14ac:dyDescent="0.25">
      <c r="A30" s="438"/>
      <c r="B30" s="30" t="s">
        <v>74</v>
      </c>
      <c r="C30" s="406">
        <v>98</v>
      </c>
      <c r="D30" s="407"/>
      <c r="E30" s="407">
        <v>11</v>
      </c>
      <c r="F30" s="407">
        <v>57</v>
      </c>
      <c r="G30" s="408">
        <v>1678</v>
      </c>
      <c r="H30" s="407">
        <v>209</v>
      </c>
      <c r="I30" s="407"/>
      <c r="J30" s="407">
        <v>15</v>
      </c>
      <c r="K30" s="407">
        <v>13</v>
      </c>
    </row>
    <row r="31" spans="1:11" x14ac:dyDescent="0.25">
      <c r="A31" s="438"/>
      <c r="B31" s="30" t="s">
        <v>75</v>
      </c>
      <c r="C31" s="406">
        <v>197</v>
      </c>
      <c r="D31" s="407"/>
      <c r="E31" s="407">
        <v>14</v>
      </c>
      <c r="F31" s="407">
        <v>109</v>
      </c>
      <c r="G31" s="408">
        <v>1828</v>
      </c>
      <c r="H31" s="407">
        <v>273</v>
      </c>
      <c r="I31" s="407">
        <v>2</v>
      </c>
      <c r="J31" s="407">
        <v>16</v>
      </c>
      <c r="K31" s="407">
        <v>27</v>
      </c>
    </row>
    <row r="32" spans="1:11" x14ac:dyDescent="0.25">
      <c r="A32" s="438"/>
      <c r="B32" s="30" t="s">
        <v>76</v>
      </c>
      <c r="C32" s="406">
        <v>101</v>
      </c>
      <c r="D32" s="407"/>
      <c r="E32" s="407">
        <v>6</v>
      </c>
      <c r="F32" s="407">
        <v>95</v>
      </c>
      <c r="G32" s="407">
        <v>735</v>
      </c>
      <c r="H32" s="407">
        <v>119</v>
      </c>
      <c r="I32" s="407">
        <v>7</v>
      </c>
      <c r="J32" s="407">
        <v>9</v>
      </c>
      <c r="K32" s="407">
        <v>10</v>
      </c>
    </row>
    <row r="33" spans="1:11" x14ac:dyDescent="0.25">
      <c r="A33" s="438"/>
      <c r="B33" s="30" t="s">
        <v>77</v>
      </c>
      <c r="C33" s="406">
        <v>79</v>
      </c>
      <c r="D33" s="407"/>
      <c r="E33" s="407">
        <v>8</v>
      </c>
      <c r="F33" s="407">
        <v>137</v>
      </c>
      <c r="G33" s="407">
        <v>259</v>
      </c>
      <c r="H33" s="407">
        <v>15</v>
      </c>
      <c r="I33" s="407">
        <v>21</v>
      </c>
      <c r="J33" s="407"/>
      <c r="K33" s="407">
        <v>17</v>
      </c>
    </row>
    <row r="34" spans="1:11" x14ac:dyDescent="0.25">
      <c r="A34" s="438"/>
      <c r="B34" s="30" t="s">
        <v>78</v>
      </c>
      <c r="C34" s="406">
        <v>280</v>
      </c>
      <c r="D34" s="407"/>
      <c r="E34" s="407">
        <v>22</v>
      </c>
      <c r="F34" s="407">
        <v>112</v>
      </c>
      <c r="G34" s="408">
        <v>2332</v>
      </c>
      <c r="H34" s="407">
        <v>306</v>
      </c>
      <c r="I34" s="407">
        <v>9</v>
      </c>
      <c r="J34" s="407">
        <v>25</v>
      </c>
      <c r="K34" s="407">
        <v>28</v>
      </c>
    </row>
    <row r="35" spans="1:11" x14ac:dyDescent="0.25">
      <c r="A35" s="438"/>
      <c r="B35" s="30" t="s">
        <v>79</v>
      </c>
      <c r="C35" s="406">
        <v>118</v>
      </c>
      <c r="D35" s="407"/>
      <c r="E35" s="407">
        <v>10</v>
      </c>
      <c r="F35" s="407">
        <v>96</v>
      </c>
      <c r="G35" s="408">
        <v>2265</v>
      </c>
      <c r="H35" s="407">
        <v>176</v>
      </c>
      <c r="I35" s="407">
        <v>6</v>
      </c>
      <c r="J35" s="407">
        <v>9</v>
      </c>
      <c r="K35" s="407">
        <v>7</v>
      </c>
    </row>
    <row r="36" spans="1:11" x14ac:dyDescent="0.25">
      <c r="A36" s="438"/>
      <c r="B36" s="30" t="s">
        <v>80</v>
      </c>
      <c r="C36" s="406">
        <v>52</v>
      </c>
      <c r="D36" s="407">
        <v>1</v>
      </c>
      <c r="E36" s="407">
        <v>15</v>
      </c>
      <c r="F36" s="407">
        <v>72</v>
      </c>
      <c r="G36" s="407">
        <v>406</v>
      </c>
      <c r="H36" s="407">
        <v>50</v>
      </c>
      <c r="I36" s="407">
        <v>5</v>
      </c>
      <c r="J36" s="407">
        <v>1</v>
      </c>
      <c r="K36" s="407">
        <v>10</v>
      </c>
    </row>
    <row r="37" spans="1:11" x14ac:dyDescent="0.25">
      <c r="A37" s="438" t="s">
        <v>128</v>
      </c>
      <c r="B37" s="30" t="s">
        <v>81</v>
      </c>
      <c r="C37" s="406">
        <v>406</v>
      </c>
      <c r="D37" s="407"/>
      <c r="E37" s="407">
        <v>26</v>
      </c>
      <c r="F37" s="407">
        <v>235</v>
      </c>
      <c r="G37" s="408">
        <v>4262</v>
      </c>
      <c r="H37" s="407">
        <v>572</v>
      </c>
      <c r="I37" s="407">
        <v>13</v>
      </c>
      <c r="J37" s="407">
        <v>47</v>
      </c>
      <c r="K37" s="407">
        <v>23</v>
      </c>
    </row>
    <row r="38" spans="1:11" x14ac:dyDescent="0.25">
      <c r="A38" s="438"/>
      <c r="B38" s="30" t="s">
        <v>82</v>
      </c>
      <c r="C38" s="406">
        <v>124</v>
      </c>
      <c r="D38" s="407"/>
      <c r="E38" s="407">
        <v>16</v>
      </c>
      <c r="F38" s="407">
        <v>185</v>
      </c>
      <c r="G38" s="408">
        <v>1269</v>
      </c>
      <c r="H38" s="407">
        <v>169</v>
      </c>
      <c r="I38" s="407">
        <v>10</v>
      </c>
      <c r="J38" s="407">
        <v>8</v>
      </c>
      <c r="K38" s="407">
        <v>17</v>
      </c>
    </row>
    <row r="39" spans="1:11" x14ac:dyDescent="0.25">
      <c r="A39" s="438"/>
      <c r="B39" s="30" t="s">
        <v>83</v>
      </c>
      <c r="C39" s="406">
        <v>237</v>
      </c>
      <c r="D39" s="407"/>
      <c r="E39" s="407">
        <v>31</v>
      </c>
      <c r="F39" s="407">
        <v>123</v>
      </c>
      <c r="G39" s="408">
        <v>2577</v>
      </c>
      <c r="H39" s="407">
        <v>400</v>
      </c>
      <c r="I39" s="407">
        <v>1</v>
      </c>
      <c r="J39" s="407">
        <v>17</v>
      </c>
      <c r="K39" s="407">
        <v>16</v>
      </c>
    </row>
    <row r="40" spans="1:11" x14ac:dyDescent="0.25">
      <c r="A40" s="438"/>
      <c r="B40" s="30" t="s">
        <v>84</v>
      </c>
      <c r="C40" s="406">
        <v>178</v>
      </c>
      <c r="D40" s="407"/>
      <c r="E40" s="407">
        <v>20</v>
      </c>
      <c r="F40" s="407">
        <v>145</v>
      </c>
      <c r="G40" s="408">
        <v>2113</v>
      </c>
      <c r="H40" s="407">
        <v>272</v>
      </c>
      <c r="I40" s="407">
        <v>9</v>
      </c>
      <c r="J40" s="407">
        <v>15</v>
      </c>
      <c r="K40" s="407">
        <v>15</v>
      </c>
    </row>
    <row r="41" spans="1:11" x14ac:dyDescent="0.25">
      <c r="A41" s="438"/>
      <c r="B41" s="30" t="s">
        <v>85</v>
      </c>
      <c r="C41" s="406">
        <v>128</v>
      </c>
      <c r="D41" s="407">
        <v>1</v>
      </c>
      <c r="E41" s="407">
        <v>15</v>
      </c>
      <c r="F41" s="407">
        <v>57</v>
      </c>
      <c r="G41" s="408">
        <v>1398</v>
      </c>
      <c r="H41" s="407">
        <v>180</v>
      </c>
      <c r="I41" s="407">
        <v>7</v>
      </c>
      <c r="J41" s="407">
        <v>13</v>
      </c>
      <c r="K41" s="407">
        <v>13</v>
      </c>
    </row>
    <row r="42" spans="1:11" x14ac:dyDescent="0.25">
      <c r="A42" s="438"/>
      <c r="B42" s="30" t="s">
        <v>86</v>
      </c>
      <c r="C42" s="406">
        <v>184</v>
      </c>
      <c r="D42" s="407"/>
      <c r="E42" s="407">
        <v>21</v>
      </c>
      <c r="F42" s="407">
        <v>74</v>
      </c>
      <c r="G42" s="408">
        <v>1419</v>
      </c>
      <c r="H42" s="407">
        <v>235</v>
      </c>
      <c r="I42" s="407"/>
      <c r="J42" s="407">
        <v>16</v>
      </c>
      <c r="K42" s="407">
        <v>18</v>
      </c>
    </row>
    <row r="43" spans="1:11" x14ac:dyDescent="0.25">
      <c r="A43" s="438"/>
      <c r="B43" s="30" t="s">
        <v>87</v>
      </c>
      <c r="C43" s="406">
        <v>41</v>
      </c>
      <c r="D43" s="407"/>
      <c r="E43" s="407">
        <v>3</v>
      </c>
      <c r="F43" s="407">
        <v>25</v>
      </c>
      <c r="G43" s="407">
        <v>380</v>
      </c>
      <c r="H43" s="407">
        <v>47</v>
      </c>
      <c r="I43" s="407"/>
      <c r="J43" s="407">
        <v>2</v>
      </c>
      <c r="K43" s="407">
        <v>5</v>
      </c>
    </row>
    <row r="44" spans="1:11" x14ac:dyDescent="0.25">
      <c r="A44" s="438" t="s">
        <v>129</v>
      </c>
      <c r="B44" s="30" t="s">
        <v>88</v>
      </c>
      <c r="C44" s="406">
        <v>59</v>
      </c>
      <c r="D44" s="407"/>
      <c r="E44" s="407">
        <v>3</v>
      </c>
      <c r="F44" s="407">
        <v>110</v>
      </c>
      <c r="G44" s="408">
        <v>1658</v>
      </c>
      <c r="H44" s="407">
        <v>88</v>
      </c>
      <c r="I44" s="407">
        <v>2</v>
      </c>
      <c r="J44" s="407">
        <v>3</v>
      </c>
      <c r="K44" s="407">
        <v>4</v>
      </c>
    </row>
    <row r="45" spans="1:11" x14ac:dyDescent="0.25">
      <c r="A45" s="438"/>
      <c r="B45" s="30" t="s">
        <v>89</v>
      </c>
      <c r="C45" s="406">
        <v>139</v>
      </c>
      <c r="D45" s="407">
        <v>3</v>
      </c>
      <c r="E45" s="407">
        <v>13</v>
      </c>
      <c r="F45" s="407">
        <v>215</v>
      </c>
      <c r="G45" s="408">
        <v>3072</v>
      </c>
      <c r="H45" s="407">
        <v>225</v>
      </c>
      <c r="I45" s="407"/>
      <c r="J45" s="407">
        <v>1</v>
      </c>
      <c r="K45" s="407">
        <v>8</v>
      </c>
    </row>
    <row r="46" spans="1:11" x14ac:dyDescent="0.25">
      <c r="A46" s="438"/>
      <c r="B46" s="30" t="s">
        <v>90</v>
      </c>
      <c r="C46" s="406">
        <v>98</v>
      </c>
      <c r="D46" s="407"/>
      <c r="E46" s="407">
        <v>19</v>
      </c>
      <c r="F46" s="407">
        <v>114</v>
      </c>
      <c r="G46" s="408">
        <v>1795</v>
      </c>
      <c r="H46" s="407">
        <v>158</v>
      </c>
      <c r="I46" s="407"/>
      <c r="J46" s="407">
        <v>11</v>
      </c>
      <c r="K46" s="407">
        <v>3</v>
      </c>
    </row>
    <row r="47" spans="1:11" x14ac:dyDescent="0.25">
      <c r="A47" s="438"/>
      <c r="B47" s="30" t="s">
        <v>91</v>
      </c>
      <c r="C47" s="406">
        <v>128</v>
      </c>
      <c r="D47" s="407"/>
      <c r="E47" s="407">
        <v>21</v>
      </c>
      <c r="F47" s="407">
        <v>366</v>
      </c>
      <c r="G47" s="408">
        <v>1868</v>
      </c>
      <c r="H47" s="407">
        <v>192</v>
      </c>
      <c r="I47" s="407">
        <v>2</v>
      </c>
      <c r="J47" s="407">
        <v>6</v>
      </c>
      <c r="K47" s="407">
        <v>12</v>
      </c>
    </row>
    <row r="48" spans="1:11" x14ac:dyDescent="0.25">
      <c r="A48" s="438"/>
      <c r="B48" s="30" t="s">
        <v>92</v>
      </c>
      <c r="C48" s="406">
        <v>181</v>
      </c>
      <c r="D48" s="407"/>
      <c r="E48" s="407">
        <v>20</v>
      </c>
      <c r="F48" s="407">
        <v>191</v>
      </c>
      <c r="G48" s="408">
        <v>3672</v>
      </c>
      <c r="H48" s="407">
        <v>400</v>
      </c>
      <c r="I48" s="407"/>
      <c r="J48" s="407">
        <v>22</v>
      </c>
      <c r="K48" s="407">
        <v>13</v>
      </c>
    </row>
    <row r="49" spans="1:11" x14ac:dyDescent="0.25">
      <c r="A49" s="438"/>
      <c r="B49" s="30" t="s">
        <v>93</v>
      </c>
      <c r="C49" s="406">
        <v>395</v>
      </c>
      <c r="D49" s="407">
        <v>309</v>
      </c>
      <c r="E49" s="407">
        <v>123</v>
      </c>
      <c r="F49" s="407">
        <v>570</v>
      </c>
      <c r="G49" s="408">
        <v>4618</v>
      </c>
      <c r="H49" s="407">
        <v>392</v>
      </c>
      <c r="I49" s="407">
        <v>3</v>
      </c>
      <c r="J49" s="407">
        <v>21</v>
      </c>
      <c r="K49" s="407">
        <v>87</v>
      </c>
    </row>
    <row r="50" spans="1:11" x14ac:dyDescent="0.25">
      <c r="A50" s="438"/>
      <c r="B50" s="30" t="s">
        <v>94</v>
      </c>
      <c r="C50" s="406">
        <v>220</v>
      </c>
      <c r="D50" s="407"/>
      <c r="E50" s="407">
        <v>20</v>
      </c>
      <c r="F50" s="407">
        <v>170</v>
      </c>
      <c r="G50" s="408">
        <v>2554</v>
      </c>
      <c r="H50" s="407">
        <v>305</v>
      </c>
      <c r="I50" s="407">
        <v>45</v>
      </c>
      <c r="J50" s="407">
        <v>21</v>
      </c>
      <c r="K50" s="407">
        <v>69</v>
      </c>
    </row>
    <row r="51" spans="1:11" x14ac:dyDescent="0.25">
      <c r="A51" s="438"/>
      <c r="B51" s="30" t="s">
        <v>95</v>
      </c>
      <c r="C51" s="406">
        <v>170</v>
      </c>
      <c r="D51" s="407"/>
      <c r="E51" s="407">
        <v>52</v>
      </c>
      <c r="F51" s="407">
        <v>184</v>
      </c>
      <c r="G51" s="408">
        <v>3755</v>
      </c>
      <c r="H51" s="407">
        <v>335</v>
      </c>
      <c r="I51" s="407">
        <v>6</v>
      </c>
      <c r="J51" s="407">
        <v>22</v>
      </c>
      <c r="K51" s="407">
        <v>7</v>
      </c>
    </row>
    <row r="52" spans="1:11" x14ac:dyDescent="0.25">
      <c r="A52" s="438"/>
      <c r="B52" s="30" t="s">
        <v>96</v>
      </c>
      <c r="C52" s="406">
        <v>92</v>
      </c>
      <c r="D52" s="407"/>
      <c r="E52" s="407">
        <v>17</v>
      </c>
      <c r="F52" s="407">
        <v>109</v>
      </c>
      <c r="G52" s="408">
        <v>1217</v>
      </c>
      <c r="H52" s="407">
        <v>119</v>
      </c>
      <c r="I52" s="407">
        <v>2</v>
      </c>
      <c r="J52" s="407">
        <v>13</v>
      </c>
      <c r="K52" s="407">
        <v>5</v>
      </c>
    </row>
    <row r="53" spans="1:11" x14ac:dyDescent="0.25">
      <c r="A53" s="438"/>
      <c r="B53" s="30" t="s">
        <v>97</v>
      </c>
      <c r="C53" s="406">
        <v>187</v>
      </c>
      <c r="D53" s="407"/>
      <c r="E53" s="407">
        <v>16</v>
      </c>
      <c r="F53" s="407">
        <v>165</v>
      </c>
      <c r="G53" s="408">
        <v>3348</v>
      </c>
      <c r="H53" s="407">
        <v>285</v>
      </c>
      <c r="I53" s="407"/>
      <c r="J53" s="407">
        <v>21</v>
      </c>
      <c r="K53" s="407">
        <v>11</v>
      </c>
    </row>
    <row r="54" spans="1:11" x14ac:dyDescent="0.25">
      <c r="A54" s="438" t="s">
        <v>130</v>
      </c>
      <c r="B54" s="30" t="s">
        <v>98</v>
      </c>
      <c r="C54" s="406">
        <v>221</v>
      </c>
      <c r="D54" s="407"/>
      <c r="E54" s="407">
        <v>35</v>
      </c>
      <c r="F54" s="407">
        <v>253</v>
      </c>
      <c r="G54" s="408">
        <v>5007</v>
      </c>
      <c r="H54" s="407">
        <v>334</v>
      </c>
      <c r="I54" s="407">
        <v>1</v>
      </c>
      <c r="J54" s="407">
        <v>24</v>
      </c>
      <c r="K54" s="407">
        <v>5</v>
      </c>
    </row>
    <row r="55" spans="1:11" x14ac:dyDescent="0.25">
      <c r="A55" s="438"/>
      <c r="B55" s="30" t="s">
        <v>99</v>
      </c>
      <c r="C55" s="406">
        <v>189</v>
      </c>
      <c r="D55" s="407"/>
      <c r="E55" s="407">
        <v>13</v>
      </c>
      <c r="F55" s="407">
        <v>299</v>
      </c>
      <c r="G55" s="408">
        <v>6061</v>
      </c>
      <c r="H55" s="407">
        <v>291</v>
      </c>
      <c r="I55" s="407">
        <v>1</v>
      </c>
      <c r="J55" s="407">
        <v>15</v>
      </c>
      <c r="K55" s="407">
        <v>9</v>
      </c>
    </row>
    <row r="56" spans="1:11" x14ac:dyDescent="0.25">
      <c r="A56" s="438"/>
      <c r="B56" s="30" t="s">
        <v>100</v>
      </c>
      <c r="C56" s="406">
        <v>174</v>
      </c>
      <c r="D56" s="407"/>
      <c r="E56" s="407">
        <v>20</v>
      </c>
      <c r="F56" s="407">
        <v>130</v>
      </c>
      <c r="G56" s="408">
        <v>2567</v>
      </c>
      <c r="H56" s="407">
        <v>246</v>
      </c>
      <c r="I56" s="407">
        <v>100</v>
      </c>
      <c r="J56" s="407">
        <v>9</v>
      </c>
      <c r="K56" s="407">
        <v>20</v>
      </c>
    </row>
    <row r="57" spans="1:11" x14ac:dyDescent="0.25">
      <c r="A57" s="438"/>
      <c r="B57" s="30" t="s">
        <v>101</v>
      </c>
      <c r="C57" s="406">
        <v>583</v>
      </c>
      <c r="D57" s="407">
        <v>46</v>
      </c>
      <c r="E57" s="407">
        <v>65</v>
      </c>
      <c r="F57" s="407">
        <v>755</v>
      </c>
      <c r="G57" s="408">
        <v>4195</v>
      </c>
      <c r="H57" s="407">
        <v>467</v>
      </c>
      <c r="I57" s="407">
        <v>240</v>
      </c>
      <c r="J57" s="407">
        <v>20</v>
      </c>
      <c r="K57" s="407">
        <v>232</v>
      </c>
    </row>
    <row r="58" spans="1:11" x14ac:dyDescent="0.25">
      <c r="A58" s="438"/>
      <c r="B58" s="30" t="s">
        <v>102</v>
      </c>
      <c r="C58" s="406">
        <v>273</v>
      </c>
      <c r="D58" s="407"/>
      <c r="E58" s="407">
        <v>31</v>
      </c>
      <c r="F58" s="407">
        <v>145</v>
      </c>
      <c r="G58" s="408">
        <v>4207</v>
      </c>
      <c r="H58" s="407">
        <v>446</v>
      </c>
      <c r="I58" s="407"/>
      <c r="J58" s="407">
        <v>25</v>
      </c>
      <c r="K58" s="407">
        <v>12</v>
      </c>
    </row>
    <row r="59" spans="1:11" x14ac:dyDescent="0.25">
      <c r="A59" s="438" t="s">
        <v>131</v>
      </c>
      <c r="B59" s="30" t="s">
        <v>103</v>
      </c>
      <c r="C59" s="406">
        <v>321</v>
      </c>
      <c r="D59" s="407">
        <v>1</v>
      </c>
      <c r="E59" s="407">
        <v>16</v>
      </c>
      <c r="F59" s="407">
        <v>297</v>
      </c>
      <c r="G59" s="408">
        <v>5255</v>
      </c>
      <c r="H59" s="407">
        <v>540</v>
      </c>
      <c r="I59" s="407">
        <v>3</v>
      </c>
      <c r="J59" s="407">
        <v>19</v>
      </c>
      <c r="K59" s="407">
        <v>22</v>
      </c>
    </row>
    <row r="60" spans="1:11" x14ac:dyDescent="0.25">
      <c r="A60" s="438"/>
      <c r="B60" s="30" t="s">
        <v>104</v>
      </c>
      <c r="C60" s="406">
        <v>234</v>
      </c>
      <c r="D60" s="407"/>
      <c r="E60" s="407">
        <v>13</v>
      </c>
      <c r="F60" s="407">
        <v>166</v>
      </c>
      <c r="G60" s="408">
        <v>3542</v>
      </c>
      <c r="H60" s="407">
        <v>311</v>
      </c>
      <c r="I60" s="407">
        <v>1</v>
      </c>
      <c r="J60" s="407">
        <v>12</v>
      </c>
      <c r="K60" s="407">
        <v>21</v>
      </c>
    </row>
    <row r="61" spans="1:11" x14ac:dyDescent="0.25">
      <c r="A61" s="438"/>
      <c r="B61" s="30" t="s">
        <v>105</v>
      </c>
      <c r="C61" s="406">
        <v>79</v>
      </c>
      <c r="D61" s="407"/>
      <c r="E61" s="407">
        <v>4</v>
      </c>
      <c r="F61" s="407">
        <v>33</v>
      </c>
      <c r="G61" s="407">
        <v>823</v>
      </c>
      <c r="H61" s="407">
        <v>115</v>
      </c>
      <c r="I61" s="407"/>
      <c r="J61" s="407">
        <v>7</v>
      </c>
      <c r="K61" s="407">
        <v>4</v>
      </c>
    </row>
    <row r="62" spans="1:11" x14ac:dyDescent="0.25">
      <c r="A62" s="439" t="s">
        <v>133</v>
      </c>
      <c r="B62" s="30" t="s">
        <v>106</v>
      </c>
      <c r="C62" s="406">
        <v>138</v>
      </c>
      <c r="D62" s="407"/>
      <c r="E62" s="407">
        <v>10</v>
      </c>
      <c r="F62" s="407">
        <v>80</v>
      </c>
      <c r="G62" s="408">
        <v>2052</v>
      </c>
      <c r="H62" s="407">
        <v>241</v>
      </c>
      <c r="I62" s="407">
        <v>49</v>
      </c>
      <c r="J62" s="407">
        <v>19</v>
      </c>
      <c r="K62" s="407">
        <v>16</v>
      </c>
    </row>
    <row r="63" spans="1:11" x14ac:dyDescent="0.25">
      <c r="A63" s="439"/>
      <c r="B63" s="30" t="s">
        <v>107</v>
      </c>
      <c r="C63" s="406">
        <v>125</v>
      </c>
      <c r="D63" s="407"/>
      <c r="E63" s="407">
        <v>11</v>
      </c>
      <c r="F63" s="407">
        <v>88</v>
      </c>
      <c r="G63" s="408">
        <v>1699</v>
      </c>
      <c r="H63" s="407">
        <v>178</v>
      </c>
      <c r="I63" s="407">
        <v>3</v>
      </c>
      <c r="J63" s="407">
        <v>13</v>
      </c>
      <c r="K63" s="407">
        <v>12</v>
      </c>
    </row>
    <row r="64" spans="1:11" x14ac:dyDescent="0.25">
      <c r="A64" s="439"/>
      <c r="B64" s="30" t="s">
        <v>108</v>
      </c>
      <c r="C64" s="406">
        <v>97</v>
      </c>
      <c r="D64" s="407"/>
      <c r="E64" s="407">
        <v>6</v>
      </c>
      <c r="F64" s="407">
        <v>109</v>
      </c>
      <c r="G64" s="407">
        <v>942</v>
      </c>
      <c r="H64" s="407">
        <v>96</v>
      </c>
      <c r="I64" s="407">
        <v>20</v>
      </c>
      <c r="J64" s="407">
        <v>7</v>
      </c>
      <c r="K64" s="407">
        <v>23</v>
      </c>
    </row>
    <row r="65" spans="1:11" x14ac:dyDescent="0.25">
      <c r="A65" s="439"/>
      <c r="B65" s="30" t="s">
        <v>109</v>
      </c>
      <c r="C65" s="406">
        <v>81</v>
      </c>
      <c r="D65" s="407"/>
      <c r="E65" s="407">
        <v>14</v>
      </c>
      <c r="F65" s="407">
        <v>59</v>
      </c>
      <c r="G65" s="408">
        <v>1447</v>
      </c>
      <c r="H65" s="407">
        <v>115</v>
      </c>
      <c r="I65" s="407">
        <v>3</v>
      </c>
      <c r="J65" s="407">
        <v>9</v>
      </c>
      <c r="K65" s="407">
        <v>6</v>
      </c>
    </row>
    <row r="66" spans="1:11" x14ac:dyDescent="0.25">
      <c r="A66" s="439"/>
      <c r="B66" s="30" t="s">
        <v>110</v>
      </c>
      <c r="C66" s="406">
        <v>48</v>
      </c>
      <c r="D66" s="407">
        <v>14</v>
      </c>
      <c r="E66" s="407">
        <v>3</v>
      </c>
      <c r="F66" s="407">
        <v>30</v>
      </c>
      <c r="G66" s="407">
        <v>818</v>
      </c>
      <c r="H66" s="407">
        <v>81</v>
      </c>
      <c r="I66" s="407"/>
      <c r="J66" s="407">
        <v>3</v>
      </c>
      <c r="K66" s="407">
        <v>6</v>
      </c>
    </row>
    <row r="67" spans="1:11" x14ac:dyDescent="0.25">
      <c r="A67" s="439"/>
      <c r="B67" s="30" t="s">
        <v>111</v>
      </c>
      <c r="C67" s="406">
        <v>103</v>
      </c>
      <c r="D67" s="407"/>
      <c r="E67" s="407">
        <v>18</v>
      </c>
      <c r="F67" s="407">
        <v>178</v>
      </c>
      <c r="G67" s="408">
        <v>1505</v>
      </c>
      <c r="H67" s="407">
        <v>125</v>
      </c>
      <c r="I67" s="407">
        <v>30</v>
      </c>
      <c r="J67" s="407">
        <v>7</v>
      </c>
      <c r="K67" s="407">
        <v>32</v>
      </c>
    </row>
    <row r="68" spans="1:11" x14ac:dyDescent="0.25">
      <c r="A68" s="439"/>
      <c r="B68" s="30" t="s">
        <v>112</v>
      </c>
      <c r="C68" s="406">
        <v>146</v>
      </c>
      <c r="D68" s="407"/>
      <c r="E68" s="407">
        <v>13</v>
      </c>
      <c r="F68" s="407">
        <v>54</v>
      </c>
      <c r="G68" s="408">
        <v>1470</v>
      </c>
      <c r="H68" s="407">
        <v>213</v>
      </c>
      <c r="I68" s="407"/>
      <c r="J68" s="407">
        <v>10</v>
      </c>
      <c r="K68" s="407">
        <v>23</v>
      </c>
    </row>
    <row r="69" spans="1:11" x14ac:dyDescent="0.25">
      <c r="A69" s="439"/>
      <c r="B69" s="30" t="s">
        <v>113</v>
      </c>
      <c r="C69" s="406">
        <v>174</v>
      </c>
      <c r="D69" s="407"/>
      <c r="E69" s="407">
        <v>9</v>
      </c>
      <c r="F69" s="407">
        <v>70</v>
      </c>
      <c r="G69" s="408">
        <v>1901</v>
      </c>
      <c r="H69" s="407">
        <v>257</v>
      </c>
      <c r="I69" s="407"/>
      <c r="J69" s="407">
        <v>18</v>
      </c>
      <c r="K69" s="407">
        <v>13</v>
      </c>
    </row>
    <row r="70" spans="1:11" x14ac:dyDescent="0.25">
      <c r="A70" s="439"/>
      <c r="B70" s="30" t="s">
        <v>114</v>
      </c>
      <c r="C70" s="406">
        <v>229</v>
      </c>
      <c r="D70" s="407"/>
      <c r="E70" s="407">
        <v>14</v>
      </c>
      <c r="F70" s="407">
        <v>62</v>
      </c>
      <c r="G70" s="408">
        <v>1371</v>
      </c>
      <c r="H70" s="407">
        <v>199</v>
      </c>
      <c r="I70" s="407">
        <v>4</v>
      </c>
      <c r="J70" s="407">
        <v>20</v>
      </c>
      <c r="K70" s="407">
        <v>83</v>
      </c>
    </row>
    <row r="71" spans="1:11" x14ac:dyDescent="0.25">
      <c r="A71" s="438" t="s">
        <v>132</v>
      </c>
      <c r="B71" s="30" t="s">
        <v>115</v>
      </c>
      <c r="C71" s="406">
        <v>334</v>
      </c>
      <c r="D71" s="407"/>
      <c r="E71" s="407">
        <v>18</v>
      </c>
      <c r="F71" s="407">
        <v>159</v>
      </c>
      <c r="G71" s="408">
        <v>4653</v>
      </c>
      <c r="H71" s="407">
        <v>536</v>
      </c>
      <c r="I71" s="407">
        <v>2</v>
      </c>
      <c r="J71" s="407">
        <v>43</v>
      </c>
      <c r="K71" s="407">
        <v>44</v>
      </c>
    </row>
    <row r="72" spans="1:11" x14ac:dyDescent="0.25">
      <c r="A72" s="438"/>
      <c r="B72" s="30" t="s">
        <v>116</v>
      </c>
      <c r="C72" s="406">
        <v>163</v>
      </c>
      <c r="D72" s="407"/>
      <c r="E72" s="407">
        <v>14</v>
      </c>
      <c r="F72" s="407">
        <v>195</v>
      </c>
      <c r="G72" s="408">
        <v>1853</v>
      </c>
      <c r="H72" s="407">
        <v>211</v>
      </c>
      <c r="I72" s="407">
        <v>39</v>
      </c>
      <c r="J72" s="407">
        <v>11</v>
      </c>
      <c r="K72" s="407">
        <v>49</v>
      </c>
    </row>
    <row r="73" spans="1:11" x14ac:dyDescent="0.25">
      <c r="A73" s="438"/>
      <c r="B73" s="30" t="s">
        <v>117</v>
      </c>
      <c r="C73" s="406">
        <v>55</v>
      </c>
      <c r="D73" s="407"/>
      <c r="E73" s="407">
        <v>8</v>
      </c>
      <c r="F73" s="407">
        <v>33</v>
      </c>
      <c r="G73" s="407">
        <v>767</v>
      </c>
      <c r="H73" s="407">
        <v>48</v>
      </c>
      <c r="I73" s="407"/>
      <c r="J73" s="407">
        <v>3</v>
      </c>
      <c r="K73" s="407">
        <v>3</v>
      </c>
    </row>
    <row r="74" spans="1:11" x14ac:dyDescent="0.25">
      <c r="A74" s="438"/>
      <c r="B74" s="30" t="s">
        <v>118</v>
      </c>
      <c r="C74" s="406">
        <v>161</v>
      </c>
      <c r="D74" s="407"/>
      <c r="E74" s="407">
        <v>9</v>
      </c>
      <c r="F74" s="407">
        <v>68</v>
      </c>
      <c r="G74" s="408">
        <v>1827</v>
      </c>
      <c r="H74" s="407">
        <v>195</v>
      </c>
      <c r="I74" s="407">
        <v>11</v>
      </c>
      <c r="J74" s="407">
        <v>19</v>
      </c>
      <c r="K74" s="407">
        <v>14</v>
      </c>
    </row>
    <row r="75" spans="1:11" x14ac:dyDescent="0.25">
      <c r="A75" s="438"/>
      <c r="B75" s="30" t="s">
        <v>119</v>
      </c>
      <c r="C75" s="406">
        <v>243</v>
      </c>
      <c r="D75" s="407"/>
      <c r="E75" s="407">
        <v>21</v>
      </c>
      <c r="F75" s="407">
        <v>150</v>
      </c>
      <c r="G75" s="408">
        <v>3122</v>
      </c>
      <c r="H75" s="407">
        <v>346</v>
      </c>
      <c r="I75" s="407">
        <v>2</v>
      </c>
      <c r="J75" s="407">
        <v>21</v>
      </c>
      <c r="K75" s="407">
        <v>33</v>
      </c>
    </row>
    <row r="76" spans="1:11" x14ac:dyDescent="0.25">
      <c r="A76" s="438"/>
      <c r="B76" s="30" t="s">
        <v>120</v>
      </c>
      <c r="C76" s="406">
        <v>111</v>
      </c>
      <c r="D76" s="407">
        <v>1</v>
      </c>
      <c r="E76" s="407">
        <v>12</v>
      </c>
      <c r="F76" s="407">
        <v>72</v>
      </c>
      <c r="G76" s="407">
        <v>598</v>
      </c>
      <c r="H76" s="407">
        <v>56</v>
      </c>
      <c r="I76" s="407">
        <v>1</v>
      </c>
      <c r="J76" s="407">
        <v>13</v>
      </c>
      <c r="K76" s="407">
        <v>38</v>
      </c>
    </row>
    <row r="77" spans="1:11" x14ac:dyDescent="0.25">
      <c r="B77" s="56" t="s">
        <v>162</v>
      </c>
      <c r="C77" s="406">
        <v>15</v>
      </c>
      <c r="D77" s="407"/>
      <c r="E77" s="407">
        <v>3</v>
      </c>
      <c r="F77" s="407">
        <v>27</v>
      </c>
      <c r="G77" s="407">
        <v>151</v>
      </c>
      <c r="H77" s="407">
        <v>16</v>
      </c>
      <c r="I77" s="407">
        <v>6</v>
      </c>
      <c r="J77" s="407"/>
      <c r="K77" s="407">
        <v>3</v>
      </c>
    </row>
    <row r="78" spans="1:11" x14ac:dyDescent="0.25">
      <c r="B78" s="40" t="s">
        <v>121</v>
      </c>
      <c r="C78" s="54">
        <f>SUM(C8:C77)</f>
        <v>12192</v>
      </c>
      <c r="D78" s="54">
        <f t="shared" ref="D78:K78" si="0">SUM(D8:D77)</f>
        <v>379</v>
      </c>
      <c r="E78" s="54">
        <f t="shared" si="0"/>
        <v>1631</v>
      </c>
      <c r="F78" s="54">
        <f t="shared" si="0"/>
        <v>10633</v>
      </c>
      <c r="G78" s="54">
        <f t="shared" si="0"/>
        <v>176716</v>
      </c>
      <c r="H78" s="54">
        <f t="shared" si="0"/>
        <v>17540</v>
      </c>
      <c r="I78" s="54">
        <f t="shared" si="0"/>
        <v>749</v>
      </c>
      <c r="J78" s="54">
        <f t="shared" si="0"/>
        <v>1000</v>
      </c>
      <c r="K78" s="351">
        <f t="shared" si="0"/>
        <v>1519</v>
      </c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N101"/>
  <sheetViews>
    <sheetView workbookViewId="0">
      <selection activeCell="D20" sqref="D20"/>
    </sheetView>
  </sheetViews>
  <sheetFormatPr baseColWidth="10" defaultRowHeight="15" x14ac:dyDescent="0.25"/>
  <cols>
    <col min="1" max="1" width="15.5703125" customWidth="1"/>
    <col min="2" max="2" width="30.5703125" customWidth="1"/>
    <col min="8" max="8" width="16" customWidth="1"/>
  </cols>
  <sheetData>
    <row r="1" spans="1:14" s="13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357"/>
      <c r="J1" s="357"/>
      <c r="K1" s="357"/>
      <c r="L1" s="357"/>
      <c r="M1" s="169"/>
      <c r="N1" s="169"/>
    </row>
    <row r="2" spans="1:14" s="13" customFormat="1" ht="15" customHeight="1" x14ac:dyDescent="0.4">
      <c r="A2" s="19"/>
    </row>
    <row r="3" spans="1:14" s="13" customFormat="1" ht="27" customHeight="1" x14ac:dyDescent="0.35">
      <c r="A3" s="7" t="s">
        <v>0</v>
      </c>
      <c r="B3" s="8"/>
      <c r="C3" s="8"/>
      <c r="D3" s="9"/>
    </row>
    <row r="4" spans="1:14" s="22" customFormat="1" ht="18.75" customHeight="1" x14ac:dyDescent="0.25">
      <c r="A4" s="20"/>
      <c r="B4" s="21"/>
      <c r="C4" s="21"/>
      <c r="D4" s="21"/>
    </row>
    <row r="5" spans="1:14" ht="15.75" x14ac:dyDescent="0.25">
      <c r="A5" s="360" t="s">
        <v>51</v>
      </c>
      <c r="B5" s="361"/>
      <c r="C5" s="361"/>
      <c r="D5" s="361"/>
      <c r="E5" s="362"/>
      <c r="F5" s="362"/>
      <c r="G5" s="362"/>
      <c r="H5" s="363"/>
      <c r="I5" s="340"/>
      <c r="J5" s="340"/>
      <c r="K5" s="340"/>
      <c r="L5" s="340"/>
      <c r="M5" s="340"/>
      <c r="N5" s="340"/>
    </row>
    <row r="6" spans="1:14" x14ac:dyDescent="0.25">
      <c r="A6" s="364"/>
      <c r="B6" s="365"/>
      <c r="C6" s="365"/>
      <c r="D6" s="365"/>
      <c r="E6" s="365"/>
      <c r="F6" s="365"/>
      <c r="G6" s="365"/>
      <c r="H6" s="366"/>
      <c r="I6" s="339"/>
      <c r="J6" s="339"/>
      <c r="K6" s="339"/>
      <c r="L6" s="339"/>
      <c r="M6" s="339"/>
      <c r="N6" s="339"/>
    </row>
    <row r="7" spans="1:14" x14ac:dyDescent="0.25">
      <c r="A7" s="364" t="s">
        <v>312</v>
      </c>
      <c r="B7" s="365"/>
      <c r="C7" s="365"/>
      <c r="D7" s="365"/>
      <c r="E7" s="365"/>
      <c r="F7" s="365"/>
      <c r="G7" s="365"/>
      <c r="H7" s="366"/>
      <c r="I7" s="338"/>
      <c r="J7" s="338"/>
      <c r="K7" s="338"/>
      <c r="L7" s="338"/>
      <c r="M7" s="338"/>
      <c r="N7" s="338"/>
    </row>
    <row r="8" spans="1:14" s="338" customFormat="1" x14ac:dyDescent="0.25">
      <c r="A8" s="364" t="s">
        <v>313</v>
      </c>
      <c r="B8" s="365"/>
      <c r="C8" s="365"/>
      <c r="D8" s="365"/>
      <c r="E8" s="365"/>
      <c r="F8" s="365"/>
      <c r="G8" s="365"/>
      <c r="H8" s="366"/>
    </row>
    <row r="9" spans="1:14" x14ac:dyDescent="0.25">
      <c r="A9" s="364"/>
      <c r="B9" s="365"/>
      <c r="C9" s="365"/>
      <c r="D9" s="365"/>
      <c r="E9" s="365"/>
      <c r="F9" s="365"/>
      <c r="G9" s="365"/>
      <c r="H9" s="366"/>
    </row>
    <row r="10" spans="1:14" x14ac:dyDescent="0.25">
      <c r="A10" s="367" t="s">
        <v>291</v>
      </c>
      <c r="B10" s="365"/>
      <c r="C10" s="365"/>
      <c r="D10" s="365"/>
      <c r="E10" s="365"/>
      <c r="F10" s="365"/>
      <c r="G10" s="365"/>
      <c r="H10" s="366"/>
      <c r="I10" s="338"/>
      <c r="J10" s="338"/>
      <c r="K10" s="338"/>
      <c r="L10" s="338"/>
      <c r="M10" s="338"/>
      <c r="N10" s="338"/>
    </row>
    <row r="11" spans="1:14" x14ac:dyDescent="0.25">
      <c r="A11" s="367"/>
      <c r="B11" s="365"/>
      <c r="C11" s="365"/>
      <c r="D11" s="365"/>
      <c r="E11" s="365"/>
      <c r="F11" s="365"/>
      <c r="G11" s="365"/>
      <c r="H11" s="366"/>
      <c r="I11" s="338"/>
      <c r="J11" s="338"/>
      <c r="K11" s="338"/>
      <c r="L11" s="338"/>
      <c r="M11" s="338"/>
      <c r="N11" s="338"/>
    </row>
    <row r="12" spans="1:14" x14ac:dyDescent="0.25">
      <c r="A12" s="368" t="s">
        <v>292</v>
      </c>
      <c r="B12" s="365"/>
      <c r="C12" s="365"/>
      <c r="D12" s="365"/>
      <c r="E12" s="365"/>
      <c r="F12" s="365"/>
      <c r="G12" s="365"/>
      <c r="H12" s="366"/>
      <c r="I12" s="338"/>
      <c r="J12" s="338"/>
      <c r="K12" s="338"/>
      <c r="L12" s="338"/>
      <c r="M12" s="338"/>
      <c r="N12" s="338"/>
    </row>
    <row r="13" spans="1:14" x14ac:dyDescent="0.25">
      <c r="A13" s="369" t="s">
        <v>321</v>
      </c>
      <c r="B13" s="370"/>
      <c r="C13" s="370"/>
      <c r="D13" s="370"/>
      <c r="E13" s="370"/>
      <c r="F13" s="370"/>
      <c r="G13" s="370"/>
      <c r="H13" s="371"/>
      <c r="I13" s="338"/>
      <c r="J13" s="338"/>
      <c r="K13" s="338"/>
      <c r="L13" s="338"/>
      <c r="M13" s="338"/>
      <c r="N13" s="338"/>
    </row>
    <row r="14" spans="1:14" x14ac:dyDescent="0.25">
      <c r="A14" s="375" t="s">
        <v>322</v>
      </c>
      <c r="B14" s="376"/>
      <c r="C14" s="376"/>
      <c r="D14" s="376"/>
      <c r="E14" s="376"/>
      <c r="F14" s="376"/>
      <c r="G14" s="376"/>
      <c r="H14" s="377"/>
      <c r="I14" s="338"/>
      <c r="J14" s="338"/>
      <c r="K14" s="338"/>
      <c r="L14" s="338"/>
      <c r="M14" s="338"/>
      <c r="N14" s="338"/>
    </row>
    <row r="15" spans="1:14" x14ac:dyDescent="0.25">
      <c r="A15" s="369" t="s">
        <v>323</v>
      </c>
      <c r="B15" s="370"/>
      <c r="C15" s="370"/>
      <c r="D15" s="370"/>
      <c r="E15" s="370"/>
      <c r="F15" s="370"/>
      <c r="G15" s="370"/>
      <c r="H15" s="371"/>
      <c r="I15" s="338"/>
      <c r="J15" s="338"/>
      <c r="K15" s="338"/>
      <c r="L15" s="338"/>
      <c r="M15" s="338"/>
      <c r="N15" s="338"/>
    </row>
    <row r="16" spans="1:14" x14ac:dyDescent="0.25">
      <c r="A16" s="369" t="s">
        <v>324</v>
      </c>
      <c r="B16" s="370"/>
      <c r="C16" s="370"/>
      <c r="D16" s="370"/>
      <c r="E16" s="370"/>
      <c r="F16" s="370"/>
      <c r="G16" s="370"/>
      <c r="H16" s="371"/>
      <c r="I16" s="338"/>
      <c r="J16" s="338"/>
      <c r="K16" s="338"/>
      <c r="L16" s="338"/>
      <c r="M16" s="338"/>
      <c r="N16" s="338"/>
    </row>
    <row r="17" spans="1:14" x14ac:dyDescent="0.25">
      <c r="A17" s="369" t="s">
        <v>325</v>
      </c>
      <c r="B17" s="370"/>
      <c r="C17" s="370"/>
      <c r="D17" s="370"/>
      <c r="E17" s="370"/>
      <c r="F17" s="370"/>
      <c r="G17" s="370"/>
      <c r="H17" s="371"/>
      <c r="I17" s="338"/>
      <c r="J17" s="338"/>
      <c r="K17" s="338"/>
      <c r="L17" s="338"/>
      <c r="M17" s="338"/>
      <c r="N17" s="338"/>
    </row>
    <row r="18" spans="1:14" x14ac:dyDescent="0.25">
      <c r="A18" s="369" t="s">
        <v>326</v>
      </c>
      <c r="B18" s="370"/>
      <c r="C18" s="370"/>
      <c r="D18" s="370"/>
      <c r="E18" s="370"/>
      <c r="F18" s="370"/>
      <c r="G18" s="370"/>
      <c r="H18" s="371"/>
    </row>
    <row r="19" spans="1:14" x14ac:dyDescent="0.25">
      <c r="A19" s="369" t="s">
        <v>327</v>
      </c>
      <c r="B19" s="370"/>
      <c r="C19" s="370"/>
      <c r="D19" s="370"/>
      <c r="E19" s="370"/>
      <c r="F19" s="370"/>
      <c r="G19" s="370"/>
      <c r="H19" s="371"/>
    </row>
    <row r="20" spans="1:14" x14ac:dyDescent="0.25">
      <c r="A20" s="364"/>
      <c r="B20" s="365"/>
      <c r="C20" s="365"/>
      <c r="D20" s="365"/>
      <c r="E20" s="365"/>
      <c r="F20" s="365"/>
      <c r="G20" s="365"/>
      <c r="H20" s="366"/>
    </row>
    <row r="21" spans="1:14" x14ac:dyDescent="0.25">
      <c r="A21" s="368" t="s">
        <v>10</v>
      </c>
      <c r="B21" s="365"/>
      <c r="C21" s="365"/>
      <c r="D21" s="365"/>
      <c r="E21" s="365"/>
      <c r="F21" s="365"/>
      <c r="G21" s="365"/>
      <c r="H21" s="366"/>
    </row>
    <row r="22" spans="1:14" x14ac:dyDescent="0.25">
      <c r="A22" s="364" t="s">
        <v>293</v>
      </c>
      <c r="B22" s="365"/>
      <c r="C22" s="365"/>
      <c r="D22" s="365"/>
      <c r="E22" s="365"/>
      <c r="F22" s="365"/>
      <c r="G22" s="365"/>
      <c r="H22" s="366"/>
    </row>
    <row r="23" spans="1:14" x14ac:dyDescent="0.25">
      <c r="A23" s="364" t="s">
        <v>294</v>
      </c>
      <c r="B23" s="365"/>
      <c r="C23" s="365"/>
      <c r="D23" s="365"/>
      <c r="E23" s="365"/>
      <c r="F23" s="365"/>
      <c r="G23" s="365"/>
      <c r="H23" s="366"/>
    </row>
    <row r="24" spans="1:14" x14ac:dyDescent="0.25">
      <c r="A24" s="364" t="s">
        <v>295</v>
      </c>
      <c r="B24" s="365"/>
      <c r="C24" s="365"/>
      <c r="D24" s="365"/>
      <c r="E24" s="365"/>
      <c r="F24" s="365"/>
      <c r="G24" s="365"/>
      <c r="H24" s="366"/>
    </row>
    <row r="25" spans="1:14" x14ac:dyDescent="0.25">
      <c r="A25" s="364" t="s">
        <v>296</v>
      </c>
      <c r="B25" s="365"/>
      <c r="C25" s="365"/>
      <c r="D25" s="365"/>
      <c r="E25" s="365"/>
      <c r="F25" s="365"/>
      <c r="G25" s="365"/>
      <c r="H25" s="366"/>
    </row>
    <row r="26" spans="1:14" x14ac:dyDescent="0.25">
      <c r="A26" s="364" t="s">
        <v>297</v>
      </c>
      <c r="B26" s="365"/>
      <c r="C26" s="365"/>
      <c r="D26" s="365"/>
      <c r="E26" s="365"/>
      <c r="F26" s="365"/>
      <c r="G26" s="365"/>
      <c r="H26" s="366"/>
    </row>
    <row r="27" spans="1:14" x14ac:dyDescent="0.25">
      <c r="A27" s="364" t="s">
        <v>298</v>
      </c>
      <c r="B27" s="365"/>
      <c r="C27" s="365"/>
      <c r="D27" s="365"/>
      <c r="E27" s="365"/>
      <c r="F27" s="365"/>
      <c r="G27" s="365"/>
      <c r="H27" s="366"/>
    </row>
    <row r="28" spans="1:14" x14ac:dyDescent="0.25">
      <c r="A28" s="364"/>
      <c r="B28" s="365"/>
      <c r="C28" s="365"/>
      <c r="D28" s="365"/>
      <c r="E28" s="365"/>
      <c r="F28" s="365"/>
      <c r="G28" s="365"/>
      <c r="H28" s="366"/>
    </row>
    <row r="29" spans="1:14" x14ac:dyDescent="0.25">
      <c r="A29" s="368" t="s">
        <v>299</v>
      </c>
      <c r="B29" s="365"/>
      <c r="C29" s="365"/>
      <c r="D29" s="365"/>
      <c r="E29" s="365"/>
      <c r="F29" s="365"/>
      <c r="G29" s="365"/>
      <c r="H29" s="366"/>
    </row>
    <row r="30" spans="1:14" x14ac:dyDescent="0.25">
      <c r="A30" s="364" t="s">
        <v>300</v>
      </c>
      <c r="B30" s="365"/>
      <c r="C30" s="365"/>
      <c r="D30" s="365"/>
      <c r="E30" s="365"/>
      <c r="F30" s="365"/>
      <c r="G30" s="365"/>
      <c r="H30" s="366"/>
    </row>
    <row r="31" spans="1:14" x14ac:dyDescent="0.25">
      <c r="A31" s="364" t="s">
        <v>301</v>
      </c>
      <c r="B31" s="365"/>
      <c r="C31" s="365"/>
      <c r="D31" s="365"/>
      <c r="E31" s="365"/>
      <c r="F31" s="365"/>
      <c r="G31" s="365"/>
      <c r="H31" s="366"/>
    </row>
    <row r="32" spans="1:14" x14ac:dyDescent="0.25">
      <c r="A32" s="364" t="s">
        <v>302</v>
      </c>
      <c r="B32" s="365"/>
      <c r="C32" s="365"/>
      <c r="D32" s="365"/>
      <c r="E32" s="365"/>
      <c r="F32" s="365"/>
      <c r="G32" s="365"/>
      <c r="H32" s="366"/>
    </row>
    <row r="33" spans="1:8" x14ac:dyDescent="0.25">
      <c r="A33" s="364" t="s">
        <v>328</v>
      </c>
      <c r="B33" s="365"/>
      <c r="C33" s="365"/>
      <c r="D33" s="365"/>
      <c r="E33" s="365"/>
      <c r="F33" s="365"/>
      <c r="G33" s="365"/>
      <c r="H33" s="366"/>
    </row>
    <row r="34" spans="1:8" x14ac:dyDescent="0.25">
      <c r="A34" s="364" t="s">
        <v>329</v>
      </c>
      <c r="B34" s="365"/>
      <c r="C34" s="365"/>
      <c r="D34" s="365"/>
      <c r="E34" s="365"/>
      <c r="F34" s="365"/>
      <c r="G34" s="365"/>
      <c r="H34" s="366"/>
    </row>
    <row r="35" spans="1:8" x14ac:dyDescent="0.25">
      <c r="A35" s="364" t="s">
        <v>330</v>
      </c>
      <c r="B35" s="365"/>
      <c r="C35" s="365"/>
      <c r="D35" s="365"/>
      <c r="E35" s="365"/>
      <c r="F35" s="365"/>
      <c r="G35" s="365"/>
      <c r="H35" s="366"/>
    </row>
    <row r="36" spans="1:8" x14ac:dyDescent="0.25">
      <c r="A36" s="364"/>
      <c r="B36" s="365"/>
      <c r="C36" s="365"/>
      <c r="D36" s="365"/>
      <c r="E36" s="365"/>
      <c r="F36" s="365"/>
      <c r="G36" s="365"/>
      <c r="H36" s="366"/>
    </row>
    <row r="37" spans="1:8" x14ac:dyDescent="0.25">
      <c r="A37" s="368" t="s">
        <v>303</v>
      </c>
      <c r="B37" s="365"/>
      <c r="C37" s="365"/>
      <c r="D37" s="365"/>
      <c r="E37" s="365"/>
      <c r="F37" s="365"/>
      <c r="G37" s="365"/>
      <c r="H37" s="366"/>
    </row>
    <row r="38" spans="1:8" x14ac:dyDescent="0.25">
      <c r="A38" s="364" t="s">
        <v>331</v>
      </c>
      <c r="B38" s="365"/>
      <c r="C38" s="365"/>
      <c r="D38" s="365"/>
      <c r="E38" s="365"/>
      <c r="F38" s="365"/>
      <c r="G38" s="365"/>
      <c r="H38" s="366"/>
    </row>
    <row r="39" spans="1:8" x14ac:dyDescent="0.25">
      <c r="A39" s="364" t="s">
        <v>332</v>
      </c>
      <c r="B39" s="365"/>
      <c r="C39" s="365"/>
      <c r="D39" s="365"/>
      <c r="E39" s="365"/>
      <c r="F39" s="365"/>
      <c r="G39" s="365"/>
      <c r="H39" s="366"/>
    </row>
    <row r="40" spans="1:8" x14ac:dyDescent="0.25">
      <c r="A40" s="364" t="s">
        <v>333</v>
      </c>
      <c r="B40" s="365"/>
      <c r="C40" s="365"/>
      <c r="D40" s="365"/>
      <c r="E40" s="365"/>
      <c r="F40" s="365"/>
      <c r="G40" s="365"/>
      <c r="H40" s="366"/>
    </row>
    <row r="41" spans="1:8" x14ac:dyDescent="0.25">
      <c r="A41" s="364" t="s">
        <v>334</v>
      </c>
      <c r="B41" s="365"/>
      <c r="C41" s="365"/>
      <c r="D41" s="365"/>
      <c r="E41" s="365"/>
      <c r="F41" s="365"/>
      <c r="G41" s="365"/>
      <c r="H41" s="366"/>
    </row>
    <row r="42" spans="1:8" x14ac:dyDescent="0.25">
      <c r="A42" s="364" t="s">
        <v>335</v>
      </c>
      <c r="B42" s="365"/>
      <c r="C42" s="365"/>
      <c r="D42" s="365"/>
      <c r="E42" s="365"/>
      <c r="F42" s="365"/>
      <c r="G42" s="365"/>
      <c r="H42" s="366"/>
    </row>
    <row r="43" spans="1:8" x14ac:dyDescent="0.25">
      <c r="A43" s="364" t="s">
        <v>336</v>
      </c>
      <c r="B43" s="365"/>
      <c r="C43" s="365"/>
      <c r="D43" s="365"/>
      <c r="E43" s="365"/>
      <c r="F43" s="365"/>
      <c r="G43" s="365"/>
      <c r="H43" s="366"/>
    </row>
    <row r="44" spans="1:8" x14ac:dyDescent="0.25">
      <c r="A44" s="364" t="s">
        <v>337</v>
      </c>
      <c r="B44" s="365"/>
      <c r="C44" s="365"/>
      <c r="D44" s="365"/>
      <c r="E44" s="365"/>
      <c r="F44" s="365"/>
      <c r="G44" s="365"/>
      <c r="H44" s="366"/>
    </row>
    <row r="45" spans="1:8" x14ac:dyDescent="0.25">
      <c r="A45" s="364" t="s">
        <v>338</v>
      </c>
      <c r="B45" s="365"/>
      <c r="C45" s="365"/>
      <c r="D45" s="365"/>
      <c r="E45" s="365"/>
      <c r="F45" s="365"/>
      <c r="G45" s="365"/>
      <c r="H45" s="366"/>
    </row>
    <row r="46" spans="1:8" x14ac:dyDescent="0.25">
      <c r="A46" s="364"/>
      <c r="B46" s="365"/>
      <c r="C46" s="365"/>
      <c r="D46" s="365"/>
      <c r="E46" s="365"/>
      <c r="F46" s="365"/>
      <c r="G46" s="365"/>
      <c r="H46" s="366"/>
    </row>
    <row r="47" spans="1:8" x14ac:dyDescent="0.25">
      <c r="A47" s="368" t="s">
        <v>31</v>
      </c>
      <c r="B47" s="365"/>
      <c r="C47" s="365"/>
      <c r="D47" s="365"/>
      <c r="E47" s="365"/>
      <c r="F47" s="365"/>
      <c r="G47" s="365"/>
      <c r="H47" s="366"/>
    </row>
    <row r="48" spans="1:8" x14ac:dyDescent="0.25">
      <c r="A48" s="364" t="s">
        <v>339</v>
      </c>
      <c r="B48" s="365"/>
      <c r="C48" s="365"/>
      <c r="D48" s="365"/>
      <c r="E48" s="365"/>
      <c r="F48" s="365"/>
      <c r="G48" s="365"/>
      <c r="H48" s="366"/>
    </row>
    <row r="49" spans="1:8" x14ac:dyDescent="0.25">
      <c r="A49" s="364" t="s">
        <v>340</v>
      </c>
      <c r="B49" s="365"/>
      <c r="C49" s="365"/>
      <c r="D49" s="365"/>
      <c r="E49" s="365"/>
      <c r="F49" s="365"/>
      <c r="G49" s="365"/>
      <c r="H49" s="366"/>
    </row>
    <row r="50" spans="1:8" x14ac:dyDescent="0.25">
      <c r="A50" s="364" t="s">
        <v>341</v>
      </c>
      <c r="B50" s="365"/>
      <c r="C50" s="365"/>
      <c r="D50" s="365"/>
      <c r="E50" s="365"/>
      <c r="F50" s="365"/>
      <c r="G50" s="365"/>
      <c r="H50" s="366"/>
    </row>
    <row r="51" spans="1:8" x14ac:dyDescent="0.25">
      <c r="A51" s="364"/>
      <c r="B51" s="365"/>
      <c r="C51" s="365"/>
      <c r="D51" s="365"/>
      <c r="E51" s="365"/>
      <c r="F51" s="365"/>
      <c r="G51" s="365"/>
      <c r="H51" s="366"/>
    </row>
    <row r="52" spans="1:8" x14ac:dyDescent="0.25">
      <c r="A52" s="368" t="s">
        <v>304</v>
      </c>
      <c r="B52" s="365"/>
      <c r="C52" s="365"/>
      <c r="D52" s="365"/>
      <c r="E52" s="365"/>
      <c r="F52" s="365"/>
      <c r="G52" s="365"/>
      <c r="H52" s="366"/>
    </row>
    <row r="53" spans="1:8" x14ac:dyDescent="0.25">
      <c r="A53" s="364" t="s">
        <v>342</v>
      </c>
      <c r="B53" s="365"/>
      <c r="C53" s="365"/>
      <c r="D53" s="365"/>
      <c r="E53" s="365"/>
      <c r="F53" s="365"/>
      <c r="G53" s="365"/>
      <c r="H53" s="366"/>
    </row>
    <row r="54" spans="1:8" x14ac:dyDescent="0.25">
      <c r="A54" s="364" t="s">
        <v>343</v>
      </c>
      <c r="B54" s="365"/>
      <c r="C54" s="365"/>
      <c r="D54" s="365"/>
      <c r="E54" s="365"/>
      <c r="F54" s="365"/>
      <c r="G54" s="365"/>
      <c r="H54" s="366"/>
    </row>
    <row r="55" spans="1:8" x14ac:dyDescent="0.25">
      <c r="A55" s="364" t="s">
        <v>344</v>
      </c>
      <c r="B55" s="365"/>
      <c r="C55" s="365"/>
      <c r="D55" s="365"/>
      <c r="E55" s="365"/>
      <c r="F55" s="365"/>
      <c r="G55" s="365"/>
      <c r="H55" s="366"/>
    </row>
    <row r="56" spans="1:8" x14ac:dyDescent="0.25">
      <c r="A56" s="364" t="s">
        <v>345</v>
      </c>
      <c r="B56" s="365"/>
      <c r="C56" s="365"/>
      <c r="D56" s="365"/>
      <c r="E56" s="365"/>
      <c r="F56" s="365"/>
      <c r="G56" s="365"/>
      <c r="H56" s="366"/>
    </row>
    <row r="57" spans="1:8" x14ac:dyDescent="0.25">
      <c r="A57" s="364" t="s">
        <v>346</v>
      </c>
      <c r="B57" s="365"/>
      <c r="C57" s="365"/>
      <c r="D57" s="365"/>
      <c r="E57" s="365"/>
      <c r="F57" s="365"/>
      <c r="G57" s="365"/>
      <c r="H57" s="366"/>
    </row>
    <row r="58" spans="1:8" x14ac:dyDescent="0.25">
      <c r="A58" s="364" t="s">
        <v>347</v>
      </c>
      <c r="B58" s="365"/>
      <c r="C58" s="365"/>
      <c r="D58" s="365"/>
      <c r="E58" s="365"/>
      <c r="F58" s="365"/>
      <c r="G58" s="365"/>
      <c r="H58" s="366"/>
    </row>
    <row r="59" spans="1:8" x14ac:dyDescent="0.25">
      <c r="A59" s="364" t="s">
        <v>348</v>
      </c>
      <c r="B59" s="365"/>
      <c r="C59" s="365"/>
      <c r="D59" s="365"/>
      <c r="E59" s="365"/>
      <c r="F59" s="365"/>
      <c r="G59" s="365"/>
      <c r="H59" s="366"/>
    </row>
    <row r="60" spans="1:8" x14ac:dyDescent="0.25">
      <c r="A60" s="364" t="s">
        <v>349</v>
      </c>
      <c r="B60" s="365"/>
      <c r="C60" s="365"/>
      <c r="D60" s="365"/>
      <c r="E60" s="365"/>
      <c r="F60" s="365"/>
      <c r="G60" s="365"/>
      <c r="H60" s="366"/>
    </row>
    <row r="61" spans="1:8" x14ac:dyDescent="0.25">
      <c r="A61" s="364"/>
      <c r="B61" s="365"/>
      <c r="C61" s="365"/>
      <c r="D61" s="365"/>
      <c r="E61" s="365"/>
      <c r="F61" s="365"/>
      <c r="G61" s="365"/>
      <c r="H61" s="366"/>
    </row>
    <row r="62" spans="1:8" x14ac:dyDescent="0.25">
      <c r="A62" s="368" t="s">
        <v>305</v>
      </c>
      <c r="B62" s="365"/>
      <c r="C62" s="365"/>
      <c r="D62" s="365"/>
      <c r="E62" s="365"/>
      <c r="F62" s="365"/>
      <c r="G62" s="365"/>
      <c r="H62" s="366"/>
    </row>
    <row r="63" spans="1:8" x14ac:dyDescent="0.25">
      <c r="A63" s="364" t="s">
        <v>350</v>
      </c>
      <c r="B63" s="365"/>
      <c r="C63" s="365"/>
      <c r="D63" s="365"/>
      <c r="E63" s="365"/>
      <c r="F63" s="365"/>
      <c r="G63" s="365"/>
      <c r="H63" s="366"/>
    </row>
    <row r="64" spans="1:8" x14ac:dyDescent="0.25">
      <c r="A64" s="364" t="s">
        <v>351</v>
      </c>
      <c r="B64" s="365"/>
      <c r="C64" s="365"/>
      <c r="D64" s="365"/>
      <c r="E64" s="365"/>
      <c r="F64" s="365"/>
      <c r="G64" s="365"/>
      <c r="H64" s="366"/>
    </row>
    <row r="65" spans="1:8" x14ac:dyDescent="0.25">
      <c r="A65" s="364" t="s">
        <v>352</v>
      </c>
      <c r="B65" s="365"/>
      <c r="C65" s="365"/>
      <c r="D65" s="365"/>
      <c r="E65" s="365"/>
      <c r="F65" s="365"/>
      <c r="G65" s="365"/>
      <c r="H65" s="366"/>
    </row>
    <row r="66" spans="1:8" x14ac:dyDescent="0.25">
      <c r="A66" s="364" t="s">
        <v>353</v>
      </c>
      <c r="B66" s="365"/>
      <c r="C66" s="365"/>
      <c r="D66" s="365"/>
      <c r="E66" s="365"/>
      <c r="F66" s="365"/>
      <c r="G66" s="365"/>
      <c r="H66" s="366"/>
    </row>
    <row r="67" spans="1:8" x14ac:dyDescent="0.25">
      <c r="A67" s="364" t="s">
        <v>354</v>
      </c>
      <c r="B67" s="365"/>
      <c r="C67" s="365"/>
      <c r="D67" s="365"/>
      <c r="E67" s="365"/>
      <c r="F67" s="365"/>
      <c r="G67" s="365"/>
      <c r="H67" s="366"/>
    </row>
    <row r="68" spans="1:8" x14ac:dyDescent="0.25">
      <c r="A68" s="364"/>
      <c r="B68" s="365"/>
      <c r="C68" s="365"/>
      <c r="D68" s="365"/>
      <c r="E68" s="365"/>
      <c r="F68" s="365"/>
      <c r="G68" s="365"/>
      <c r="H68" s="366"/>
    </row>
    <row r="69" spans="1:8" x14ac:dyDescent="0.25">
      <c r="A69" s="368" t="s">
        <v>306</v>
      </c>
      <c r="B69" s="365"/>
      <c r="C69" s="365"/>
      <c r="D69" s="365"/>
      <c r="E69" s="365"/>
      <c r="F69" s="365"/>
      <c r="G69" s="365"/>
      <c r="H69" s="366"/>
    </row>
    <row r="70" spans="1:8" x14ac:dyDescent="0.25">
      <c r="A70" s="364" t="s">
        <v>355</v>
      </c>
      <c r="B70" s="365"/>
      <c r="C70" s="365"/>
      <c r="D70" s="365"/>
      <c r="E70" s="365"/>
      <c r="F70" s="365"/>
      <c r="G70" s="365"/>
      <c r="H70" s="366"/>
    </row>
    <row r="71" spans="1:8" x14ac:dyDescent="0.25">
      <c r="A71" s="364" t="s">
        <v>356</v>
      </c>
      <c r="B71" s="365"/>
      <c r="C71" s="365"/>
      <c r="D71" s="365"/>
      <c r="E71" s="365"/>
      <c r="F71" s="365"/>
      <c r="G71" s="365"/>
      <c r="H71" s="366"/>
    </row>
    <row r="72" spans="1:8" x14ac:dyDescent="0.25">
      <c r="A72" s="364" t="s">
        <v>357</v>
      </c>
      <c r="B72" s="365"/>
      <c r="C72" s="365"/>
      <c r="D72" s="365"/>
      <c r="E72" s="365"/>
      <c r="F72" s="365"/>
      <c r="G72" s="365"/>
      <c r="H72" s="366"/>
    </row>
    <row r="73" spans="1:8" x14ac:dyDescent="0.25">
      <c r="A73" s="364" t="s">
        <v>358</v>
      </c>
      <c r="B73" s="365"/>
      <c r="C73" s="365"/>
      <c r="D73" s="365"/>
      <c r="E73" s="365"/>
      <c r="F73" s="365"/>
      <c r="G73" s="365"/>
      <c r="H73" s="366"/>
    </row>
    <row r="74" spans="1:8" x14ac:dyDescent="0.25">
      <c r="A74" s="364" t="s">
        <v>359</v>
      </c>
      <c r="B74" s="365"/>
      <c r="C74" s="365"/>
      <c r="D74" s="365"/>
      <c r="E74" s="365"/>
      <c r="F74" s="365"/>
      <c r="G74" s="365"/>
      <c r="H74" s="366"/>
    </row>
    <row r="75" spans="1:8" x14ac:dyDescent="0.25">
      <c r="A75" s="364" t="s">
        <v>360</v>
      </c>
      <c r="B75" s="365"/>
      <c r="C75" s="365"/>
      <c r="D75" s="365"/>
      <c r="E75" s="365"/>
      <c r="F75" s="365"/>
      <c r="G75" s="365"/>
      <c r="H75" s="366"/>
    </row>
    <row r="76" spans="1:8" x14ac:dyDescent="0.25">
      <c r="A76" s="364" t="s">
        <v>361</v>
      </c>
      <c r="B76" s="365"/>
      <c r="C76" s="365"/>
      <c r="D76" s="365"/>
      <c r="E76" s="365"/>
      <c r="F76" s="365"/>
      <c r="G76" s="365"/>
      <c r="H76" s="366"/>
    </row>
    <row r="77" spans="1:8" x14ac:dyDescent="0.25">
      <c r="A77" s="364" t="s">
        <v>362</v>
      </c>
      <c r="B77" s="365"/>
      <c r="C77" s="365"/>
      <c r="D77" s="365"/>
      <c r="E77" s="365"/>
      <c r="F77" s="365"/>
      <c r="G77" s="365"/>
      <c r="H77" s="366"/>
    </row>
    <row r="78" spans="1:8" x14ac:dyDescent="0.25">
      <c r="A78" s="364"/>
      <c r="B78" s="365"/>
      <c r="C78" s="365"/>
      <c r="D78" s="365"/>
      <c r="E78" s="365"/>
      <c r="F78" s="365"/>
      <c r="G78" s="365"/>
      <c r="H78" s="366"/>
    </row>
    <row r="79" spans="1:8" x14ac:dyDescent="0.25">
      <c r="A79" s="368" t="s">
        <v>307</v>
      </c>
      <c r="B79" s="365"/>
      <c r="C79" s="365"/>
      <c r="D79" s="365"/>
      <c r="E79" s="365"/>
      <c r="F79" s="365"/>
      <c r="G79" s="365"/>
      <c r="H79" s="366"/>
    </row>
    <row r="80" spans="1:8" x14ac:dyDescent="0.25">
      <c r="A80" s="364" t="s">
        <v>308</v>
      </c>
      <c r="B80" s="365"/>
      <c r="C80" s="365"/>
      <c r="D80" s="365"/>
      <c r="E80" s="365"/>
      <c r="F80" s="365"/>
      <c r="G80" s="365"/>
      <c r="H80" s="366"/>
    </row>
    <row r="81" spans="1:8" x14ac:dyDescent="0.25">
      <c r="A81" s="364" t="s">
        <v>309</v>
      </c>
      <c r="B81" s="365"/>
      <c r="C81" s="365"/>
      <c r="D81" s="365"/>
      <c r="E81" s="365"/>
      <c r="F81" s="365"/>
      <c r="G81" s="365"/>
      <c r="H81" s="366"/>
    </row>
    <row r="82" spans="1:8" x14ac:dyDescent="0.25">
      <c r="A82" s="364" t="s">
        <v>310</v>
      </c>
      <c r="B82" s="365"/>
      <c r="C82" s="365"/>
      <c r="D82" s="365"/>
      <c r="E82" s="365"/>
      <c r="F82" s="365"/>
      <c r="G82" s="365"/>
      <c r="H82" s="366"/>
    </row>
    <row r="83" spans="1:8" x14ac:dyDescent="0.25">
      <c r="A83" s="364" t="s">
        <v>363</v>
      </c>
      <c r="B83" s="365"/>
      <c r="C83" s="365"/>
      <c r="D83" s="365"/>
      <c r="E83" s="365"/>
      <c r="F83" s="365"/>
      <c r="G83" s="365"/>
      <c r="H83" s="366"/>
    </row>
    <row r="84" spans="1:8" x14ac:dyDescent="0.25">
      <c r="A84" s="364" t="s">
        <v>364</v>
      </c>
      <c r="B84" s="365"/>
      <c r="C84" s="365"/>
      <c r="D84" s="365"/>
      <c r="E84" s="365"/>
      <c r="F84" s="365"/>
      <c r="G84" s="365"/>
      <c r="H84" s="366"/>
    </row>
    <row r="85" spans="1:8" x14ac:dyDescent="0.25">
      <c r="A85" s="364" t="s">
        <v>365</v>
      </c>
      <c r="B85" s="365"/>
      <c r="C85" s="365"/>
      <c r="D85" s="365"/>
      <c r="E85" s="365"/>
      <c r="F85" s="365"/>
      <c r="G85" s="365"/>
      <c r="H85" s="366"/>
    </row>
    <row r="86" spans="1:8" x14ac:dyDescent="0.25">
      <c r="A86" s="364" t="s">
        <v>366</v>
      </c>
      <c r="B86" s="365"/>
      <c r="C86" s="365"/>
      <c r="D86" s="365"/>
      <c r="E86" s="365"/>
      <c r="F86" s="365"/>
      <c r="G86" s="365"/>
      <c r="H86" s="366"/>
    </row>
    <row r="87" spans="1:8" x14ac:dyDescent="0.25">
      <c r="A87" s="364" t="s">
        <v>367</v>
      </c>
      <c r="B87" s="365"/>
      <c r="C87" s="365"/>
      <c r="D87" s="365"/>
      <c r="E87" s="365"/>
      <c r="F87" s="365"/>
      <c r="G87" s="365"/>
      <c r="H87" s="366"/>
    </row>
    <row r="88" spans="1:8" x14ac:dyDescent="0.25">
      <c r="A88" s="364"/>
      <c r="B88" s="365"/>
      <c r="C88" s="365"/>
      <c r="D88" s="365"/>
      <c r="E88" s="365"/>
      <c r="F88" s="365"/>
      <c r="G88" s="365"/>
      <c r="H88" s="366"/>
    </row>
    <row r="89" spans="1:8" x14ac:dyDescent="0.25">
      <c r="A89" s="368" t="s">
        <v>311</v>
      </c>
      <c r="B89" s="365"/>
      <c r="C89" s="365"/>
      <c r="D89" s="365"/>
      <c r="E89" s="365"/>
      <c r="F89" s="365"/>
      <c r="G89" s="365"/>
      <c r="H89" s="366"/>
    </row>
    <row r="90" spans="1:8" x14ac:dyDescent="0.25">
      <c r="A90" s="364" t="s">
        <v>368</v>
      </c>
      <c r="B90" s="365"/>
      <c r="C90" s="365"/>
      <c r="D90" s="365"/>
      <c r="E90" s="365"/>
      <c r="F90" s="365"/>
      <c r="G90" s="365"/>
      <c r="H90" s="366"/>
    </row>
    <row r="91" spans="1:8" x14ac:dyDescent="0.25">
      <c r="A91" s="364" t="s">
        <v>369</v>
      </c>
      <c r="B91" s="365"/>
      <c r="C91" s="365"/>
      <c r="D91" s="365"/>
      <c r="E91" s="365"/>
      <c r="F91" s="365"/>
      <c r="G91" s="365"/>
      <c r="H91" s="366"/>
    </row>
    <row r="92" spans="1:8" x14ac:dyDescent="0.25">
      <c r="A92" s="364" t="s">
        <v>370</v>
      </c>
      <c r="B92" s="365"/>
      <c r="C92" s="365"/>
      <c r="D92" s="365"/>
      <c r="E92" s="365"/>
      <c r="F92" s="365"/>
      <c r="G92" s="365"/>
      <c r="H92" s="366"/>
    </row>
    <row r="93" spans="1:8" x14ac:dyDescent="0.25">
      <c r="A93" s="364"/>
      <c r="B93" s="365"/>
      <c r="C93" s="365"/>
      <c r="D93" s="365"/>
      <c r="E93" s="365"/>
      <c r="F93" s="365"/>
      <c r="G93" s="365"/>
      <c r="H93" s="366"/>
    </row>
    <row r="94" spans="1:8" x14ac:dyDescent="0.25">
      <c r="A94" s="368" t="s">
        <v>174</v>
      </c>
      <c r="B94" s="365"/>
      <c r="C94" s="365"/>
      <c r="D94" s="365"/>
      <c r="E94" s="365"/>
      <c r="F94" s="365"/>
      <c r="G94" s="365"/>
      <c r="H94" s="366"/>
    </row>
    <row r="95" spans="1:8" x14ac:dyDescent="0.25">
      <c r="A95" s="364" t="s">
        <v>371</v>
      </c>
      <c r="B95" s="365"/>
      <c r="C95" s="365"/>
      <c r="D95" s="365"/>
      <c r="E95" s="365"/>
      <c r="F95" s="365"/>
      <c r="G95" s="365"/>
      <c r="H95" s="366"/>
    </row>
    <row r="96" spans="1:8" x14ac:dyDescent="0.25">
      <c r="A96" s="364" t="s">
        <v>372</v>
      </c>
      <c r="B96" s="365"/>
      <c r="C96" s="365"/>
      <c r="D96" s="365"/>
      <c r="E96" s="365"/>
      <c r="F96" s="365"/>
      <c r="G96" s="365"/>
      <c r="H96" s="366"/>
    </row>
    <row r="97" spans="1:8" x14ac:dyDescent="0.25">
      <c r="A97" s="364"/>
      <c r="B97" s="365"/>
      <c r="C97" s="365"/>
      <c r="D97" s="365"/>
      <c r="E97" s="365"/>
      <c r="F97" s="365"/>
      <c r="G97" s="365"/>
      <c r="H97" s="366"/>
    </row>
    <row r="98" spans="1:8" x14ac:dyDescent="0.25">
      <c r="A98" s="364"/>
      <c r="B98" s="365"/>
      <c r="C98" s="365"/>
      <c r="D98" s="365"/>
      <c r="E98" s="365"/>
      <c r="F98" s="365"/>
      <c r="G98" s="365"/>
      <c r="H98" s="366"/>
    </row>
    <row r="99" spans="1:8" x14ac:dyDescent="0.25">
      <c r="A99" s="372"/>
      <c r="B99" s="373"/>
      <c r="C99" s="373"/>
      <c r="D99" s="373"/>
      <c r="E99" s="373"/>
      <c r="F99" s="373"/>
      <c r="G99" s="373"/>
      <c r="H99" s="374"/>
    </row>
    <row r="100" spans="1:8" x14ac:dyDescent="0.25">
      <c r="A100" s="342"/>
    </row>
    <row r="101" spans="1:8" x14ac:dyDescent="0.25">
      <c r="A101" s="34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M94"/>
  <sheetViews>
    <sheetView topLeftCell="A72" workbookViewId="0">
      <selection activeCell="A83" sqref="A83"/>
    </sheetView>
  </sheetViews>
  <sheetFormatPr baseColWidth="10" defaultRowHeight="15" x14ac:dyDescent="0.25"/>
  <cols>
    <col min="1" max="1" width="15.5703125" customWidth="1"/>
    <col min="2" max="2" width="30.5703125" customWidth="1"/>
    <col min="3" max="7" width="11.5703125" customWidth="1"/>
  </cols>
  <sheetData>
    <row r="1" spans="1:13" s="64" customFormat="1" ht="27" customHeight="1" x14ac:dyDescent="0.4">
      <c r="A1" s="5"/>
      <c r="B1" s="15" t="s">
        <v>134</v>
      </c>
      <c r="C1" s="10"/>
      <c r="D1" s="5"/>
      <c r="E1" s="5"/>
      <c r="F1" s="5"/>
      <c r="G1" s="12"/>
      <c r="H1" s="18"/>
    </row>
    <row r="3" spans="1:13" s="2" customFormat="1" ht="15.75" x14ac:dyDescent="0.25">
      <c r="A3" s="2" t="s">
        <v>246</v>
      </c>
    </row>
    <row r="5" spans="1:13" ht="15.75" x14ac:dyDescent="0.25">
      <c r="A5" s="2" t="s">
        <v>396</v>
      </c>
    </row>
    <row r="6" spans="1:13" s="62" customFormat="1" ht="15.75" x14ac:dyDescent="0.25">
      <c r="A6" s="2"/>
    </row>
    <row r="7" spans="1:13" x14ac:dyDescent="0.25">
      <c r="A7" s="445" t="s">
        <v>123</v>
      </c>
      <c r="B7" s="442" t="s">
        <v>122</v>
      </c>
      <c r="C7" s="448" t="s">
        <v>205</v>
      </c>
      <c r="D7" s="452"/>
      <c r="E7" s="448" t="s">
        <v>206</v>
      </c>
      <c r="F7" s="452"/>
      <c r="G7" s="440" t="s">
        <v>6</v>
      </c>
    </row>
    <row r="8" spans="1:13" x14ac:dyDescent="0.25">
      <c r="A8" s="446"/>
      <c r="B8" s="443"/>
      <c r="C8" s="448" t="s">
        <v>177</v>
      </c>
      <c r="D8" s="450" t="s">
        <v>235</v>
      </c>
      <c r="E8" s="448" t="s">
        <v>177</v>
      </c>
      <c r="F8" s="450" t="s">
        <v>145</v>
      </c>
      <c r="G8" s="441"/>
    </row>
    <row r="9" spans="1:13" x14ac:dyDescent="0.25">
      <c r="A9" s="447"/>
      <c r="B9" s="444"/>
      <c r="C9" s="449"/>
      <c r="D9" s="451"/>
      <c r="E9" s="449"/>
      <c r="F9" s="451"/>
      <c r="G9" s="441"/>
      <c r="H9" s="55"/>
    </row>
    <row r="10" spans="1:13" x14ac:dyDescent="0.25">
      <c r="A10" s="438" t="s">
        <v>124</v>
      </c>
      <c r="B10" s="30" t="s">
        <v>52</v>
      </c>
      <c r="C10" s="287">
        <v>1934</v>
      </c>
      <c r="D10" s="61">
        <v>1322</v>
      </c>
      <c r="E10" s="287">
        <v>1841</v>
      </c>
      <c r="F10" s="419">
        <v>1145</v>
      </c>
      <c r="G10" s="275">
        <f>SUM(C10:F10)</f>
        <v>6242</v>
      </c>
      <c r="H10" s="55"/>
      <c r="I10" s="55"/>
      <c r="J10" s="55"/>
      <c r="K10" s="55"/>
      <c r="L10" s="35"/>
      <c r="M10" s="35"/>
    </row>
    <row r="11" spans="1:13" x14ac:dyDescent="0.25">
      <c r="A11" s="438"/>
      <c r="B11" s="30" t="s">
        <v>53</v>
      </c>
      <c r="C11" s="286">
        <v>5839</v>
      </c>
      <c r="D11" s="57">
        <v>2915</v>
      </c>
      <c r="E11" s="286">
        <v>5821</v>
      </c>
      <c r="F11" s="314">
        <v>2704</v>
      </c>
      <c r="G11" s="273">
        <f t="shared" ref="G11:G74" si="0">SUM(C11:F11)</f>
        <v>17279</v>
      </c>
      <c r="H11" s="55"/>
      <c r="I11" s="55"/>
    </row>
    <row r="12" spans="1:13" x14ac:dyDescent="0.25">
      <c r="A12" s="438"/>
      <c r="B12" s="30" t="s">
        <v>54</v>
      </c>
      <c r="C12" s="286">
        <v>5134</v>
      </c>
      <c r="D12" s="57">
        <v>2796</v>
      </c>
      <c r="E12" s="286">
        <v>5299</v>
      </c>
      <c r="F12" s="314">
        <v>2534</v>
      </c>
      <c r="G12" s="273">
        <f t="shared" si="0"/>
        <v>15763</v>
      </c>
      <c r="H12" s="55"/>
      <c r="I12" s="55"/>
    </row>
    <row r="13" spans="1:13" x14ac:dyDescent="0.25">
      <c r="A13" s="438"/>
      <c r="B13" s="30" t="s">
        <v>55</v>
      </c>
      <c r="C13" s="286">
        <v>3549</v>
      </c>
      <c r="D13" s="57">
        <v>1762</v>
      </c>
      <c r="E13" s="286">
        <v>3474</v>
      </c>
      <c r="F13" s="314">
        <v>1599</v>
      </c>
      <c r="G13" s="273">
        <f t="shared" si="0"/>
        <v>10384</v>
      </c>
      <c r="H13" s="55"/>
      <c r="I13" s="55"/>
    </row>
    <row r="14" spans="1:13" x14ac:dyDescent="0.25">
      <c r="A14" s="438"/>
      <c r="B14" s="30" t="s">
        <v>56</v>
      </c>
      <c r="C14" s="286">
        <v>4860</v>
      </c>
      <c r="D14" s="63">
        <v>962</v>
      </c>
      <c r="E14" s="286">
        <v>5397</v>
      </c>
      <c r="F14" s="256">
        <v>844</v>
      </c>
      <c r="G14" s="273">
        <f t="shared" si="0"/>
        <v>12063</v>
      </c>
      <c r="H14" s="55"/>
      <c r="I14" s="55"/>
    </row>
    <row r="15" spans="1:13" x14ac:dyDescent="0.25">
      <c r="A15" s="438"/>
      <c r="B15" s="30" t="s">
        <v>57</v>
      </c>
      <c r="C15" s="286">
        <v>2428</v>
      </c>
      <c r="D15" s="63">
        <v>882</v>
      </c>
      <c r="E15" s="286">
        <v>2470</v>
      </c>
      <c r="F15" s="256">
        <v>812</v>
      </c>
      <c r="G15" s="273">
        <f t="shared" si="0"/>
        <v>6592</v>
      </c>
      <c r="H15" s="55"/>
      <c r="I15" s="55"/>
    </row>
    <row r="16" spans="1:13" x14ac:dyDescent="0.25">
      <c r="A16" s="438" t="s">
        <v>125</v>
      </c>
      <c r="B16" s="30" t="s">
        <v>58</v>
      </c>
      <c r="C16" s="286">
        <v>1642</v>
      </c>
      <c r="D16" s="63">
        <v>404</v>
      </c>
      <c r="E16" s="286">
        <v>1697</v>
      </c>
      <c r="F16" s="256">
        <v>396</v>
      </c>
      <c r="G16" s="273">
        <f t="shared" si="0"/>
        <v>4139</v>
      </c>
      <c r="H16" s="55"/>
      <c r="I16" s="55"/>
    </row>
    <row r="17" spans="1:9" x14ac:dyDescent="0.25">
      <c r="A17" s="438"/>
      <c r="B17" s="30" t="s">
        <v>59</v>
      </c>
      <c r="C17" s="286">
        <v>1697</v>
      </c>
      <c r="D17" s="63">
        <v>378</v>
      </c>
      <c r="E17" s="286">
        <v>1790</v>
      </c>
      <c r="F17" s="256">
        <v>380</v>
      </c>
      <c r="G17" s="273">
        <f t="shared" si="0"/>
        <v>4245</v>
      </c>
      <c r="H17" s="55"/>
      <c r="I17" s="55"/>
    </row>
    <row r="18" spans="1:9" x14ac:dyDescent="0.25">
      <c r="A18" s="438"/>
      <c r="B18" s="30" t="s">
        <v>60</v>
      </c>
      <c r="C18" s="286">
        <v>1947</v>
      </c>
      <c r="D18" s="63">
        <v>952</v>
      </c>
      <c r="E18" s="286">
        <v>2087</v>
      </c>
      <c r="F18" s="256">
        <v>754</v>
      </c>
      <c r="G18" s="273">
        <f t="shared" si="0"/>
        <v>5740</v>
      </c>
      <c r="H18" s="55"/>
      <c r="I18" s="55"/>
    </row>
    <row r="19" spans="1:9" x14ac:dyDescent="0.25">
      <c r="A19" s="438"/>
      <c r="B19" s="30" t="s">
        <v>61</v>
      </c>
      <c r="C19" s="286">
        <v>2046</v>
      </c>
      <c r="D19" s="63">
        <v>250</v>
      </c>
      <c r="E19" s="286">
        <v>2149</v>
      </c>
      <c r="F19" s="256">
        <v>255</v>
      </c>
      <c r="G19" s="273">
        <f t="shared" si="0"/>
        <v>4700</v>
      </c>
      <c r="H19" s="55"/>
      <c r="I19" s="55"/>
    </row>
    <row r="20" spans="1:9" x14ac:dyDescent="0.25">
      <c r="A20" s="438"/>
      <c r="B20" s="30" t="s">
        <v>62</v>
      </c>
      <c r="C20" s="286">
        <v>1815</v>
      </c>
      <c r="D20" s="57">
        <v>1111</v>
      </c>
      <c r="E20" s="286">
        <v>1701</v>
      </c>
      <c r="F20" s="256">
        <v>975</v>
      </c>
      <c r="G20" s="273">
        <f t="shared" si="0"/>
        <v>5602</v>
      </c>
      <c r="H20" s="55"/>
      <c r="I20" s="55"/>
    </row>
    <row r="21" spans="1:9" x14ac:dyDescent="0.25">
      <c r="A21" s="438"/>
      <c r="B21" s="30" t="s">
        <v>63</v>
      </c>
      <c r="C21" s="286">
        <v>1617</v>
      </c>
      <c r="D21" s="63">
        <v>189</v>
      </c>
      <c r="E21" s="286">
        <v>1735</v>
      </c>
      <c r="F21" s="256">
        <v>211</v>
      </c>
      <c r="G21" s="273">
        <f t="shared" si="0"/>
        <v>3752</v>
      </c>
      <c r="H21" s="35"/>
      <c r="I21" s="55"/>
    </row>
    <row r="22" spans="1:9" x14ac:dyDescent="0.25">
      <c r="A22" s="438"/>
      <c r="B22" s="30" t="s">
        <v>64</v>
      </c>
      <c r="C22" s="285">
        <v>24</v>
      </c>
      <c r="D22" s="63">
        <v>11</v>
      </c>
      <c r="E22" s="285">
        <v>14</v>
      </c>
      <c r="F22" s="256"/>
      <c r="G22" s="273">
        <f t="shared" si="0"/>
        <v>49</v>
      </c>
      <c r="H22" s="55"/>
      <c r="I22" s="35"/>
    </row>
    <row r="23" spans="1:9" x14ac:dyDescent="0.25">
      <c r="A23" s="439" t="s">
        <v>126</v>
      </c>
      <c r="B23" s="30" t="s">
        <v>65</v>
      </c>
      <c r="C23" s="286">
        <v>4104</v>
      </c>
      <c r="D23" s="63">
        <v>683</v>
      </c>
      <c r="E23" s="286">
        <v>4536</v>
      </c>
      <c r="F23" s="256">
        <v>757</v>
      </c>
      <c r="G23" s="273">
        <f t="shared" si="0"/>
        <v>10080</v>
      </c>
      <c r="H23" s="55"/>
      <c r="I23" s="55"/>
    </row>
    <row r="24" spans="1:9" x14ac:dyDescent="0.25">
      <c r="A24" s="439"/>
      <c r="B24" s="30" t="s">
        <v>66</v>
      </c>
      <c r="C24" s="286">
        <v>2516</v>
      </c>
      <c r="D24" s="63">
        <v>626</v>
      </c>
      <c r="E24" s="286">
        <v>2787</v>
      </c>
      <c r="F24" s="256">
        <v>630</v>
      </c>
      <c r="G24" s="273">
        <f t="shared" si="0"/>
        <v>6559</v>
      </c>
      <c r="H24" s="55"/>
      <c r="I24" s="55"/>
    </row>
    <row r="25" spans="1:9" x14ac:dyDescent="0.25">
      <c r="A25" s="439"/>
      <c r="B25" s="30" t="s">
        <v>67</v>
      </c>
      <c r="C25" s="286">
        <v>2180</v>
      </c>
      <c r="D25" s="63">
        <v>85</v>
      </c>
      <c r="E25" s="286">
        <v>2368</v>
      </c>
      <c r="F25" s="256">
        <v>96</v>
      </c>
      <c r="G25" s="273">
        <f t="shared" si="0"/>
        <v>4729</v>
      </c>
      <c r="H25" s="55"/>
      <c r="I25" s="55"/>
    </row>
    <row r="26" spans="1:9" x14ac:dyDescent="0.25">
      <c r="A26" s="439"/>
      <c r="B26" s="30" t="s">
        <v>68</v>
      </c>
      <c r="C26" s="286">
        <v>2823</v>
      </c>
      <c r="D26" s="63">
        <v>456</v>
      </c>
      <c r="E26" s="286">
        <v>3136</v>
      </c>
      <c r="F26" s="256">
        <v>538</v>
      </c>
      <c r="G26" s="273">
        <f t="shared" si="0"/>
        <v>6953</v>
      </c>
      <c r="H26" s="55"/>
      <c r="I26" s="55"/>
    </row>
    <row r="27" spans="1:9" x14ac:dyDescent="0.25">
      <c r="A27" s="439"/>
      <c r="B27" s="30" t="s">
        <v>69</v>
      </c>
      <c r="C27" s="286">
        <v>1365</v>
      </c>
      <c r="D27" s="63">
        <v>59</v>
      </c>
      <c r="E27" s="286">
        <v>1497</v>
      </c>
      <c r="F27" s="256">
        <v>89</v>
      </c>
      <c r="G27" s="273">
        <f t="shared" si="0"/>
        <v>3010</v>
      </c>
      <c r="H27" s="55"/>
      <c r="I27" s="55"/>
    </row>
    <row r="28" spans="1:9" x14ac:dyDescent="0.25">
      <c r="A28" s="439"/>
      <c r="B28" s="30" t="s">
        <v>70</v>
      </c>
      <c r="C28" s="286">
        <v>1899</v>
      </c>
      <c r="D28" s="63">
        <v>130</v>
      </c>
      <c r="E28" s="286">
        <v>2250</v>
      </c>
      <c r="F28" s="256">
        <v>160</v>
      </c>
      <c r="G28" s="273">
        <f t="shared" si="0"/>
        <v>4439</v>
      </c>
      <c r="H28" s="55"/>
      <c r="I28" s="55"/>
    </row>
    <row r="29" spans="1:9" x14ac:dyDescent="0.25">
      <c r="A29" s="439"/>
      <c r="B29" s="30" t="s">
        <v>71</v>
      </c>
      <c r="C29" s="286">
        <v>979</v>
      </c>
      <c r="D29" s="63">
        <v>47</v>
      </c>
      <c r="E29" s="286">
        <v>1108</v>
      </c>
      <c r="F29" s="256">
        <v>48</v>
      </c>
      <c r="G29" s="273">
        <f t="shared" si="0"/>
        <v>2182</v>
      </c>
      <c r="H29" s="55"/>
      <c r="I29" s="55"/>
    </row>
    <row r="30" spans="1:9" x14ac:dyDescent="0.25">
      <c r="A30" s="438" t="s">
        <v>127</v>
      </c>
      <c r="B30" s="30" t="s">
        <v>72</v>
      </c>
      <c r="C30" s="286">
        <v>3663</v>
      </c>
      <c r="D30" s="57">
        <v>1019</v>
      </c>
      <c r="E30" s="286">
        <v>3916</v>
      </c>
      <c r="F30" s="314">
        <v>1031</v>
      </c>
      <c r="G30" s="273">
        <f t="shared" si="0"/>
        <v>9629</v>
      </c>
      <c r="H30" s="55"/>
      <c r="I30" s="55"/>
    </row>
    <row r="31" spans="1:9" x14ac:dyDescent="0.25">
      <c r="A31" s="438"/>
      <c r="B31" s="30" t="s">
        <v>73</v>
      </c>
      <c r="C31" s="286">
        <v>1565</v>
      </c>
      <c r="D31" s="63">
        <v>338</v>
      </c>
      <c r="E31" s="286">
        <v>1531</v>
      </c>
      <c r="F31" s="256">
        <v>223</v>
      </c>
      <c r="G31" s="273">
        <f t="shared" si="0"/>
        <v>3657</v>
      </c>
      <c r="H31" s="55"/>
      <c r="I31" s="55"/>
    </row>
    <row r="32" spans="1:9" x14ac:dyDescent="0.25">
      <c r="A32" s="438"/>
      <c r="B32" s="30" t="s">
        <v>74</v>
      </c>
      <c r="C32" s="286">
        <v>1486</v>
      </c>
      <c r="D32" s="63">
        <v>425</v>
      </c>
      <c r="E32" s="286">
        <v>1618</v>
      </c>
      <c r="F32" s="256">
        <v>420</v>
      </c>
      <c r="G32" s="273">
        <f t="shared" si="0"/>
        <v>3949</v>
      </c>
      <c r="H32" s="55"/>
      <c r="I32" s="55"/>
    </row>
    <row r="33" spans="1:9" x14ac:dyDescent="0.25">
      <c r="A33" s="438"/>
      <c r="B33" s="30" t="s">
        <v>75</v>
      </c>
      <c r="C33" s="286">
        <v>1307</v>
      </c>
      <c r="D33" s="63">
        <v>82</v>
      </c>
      <c r="E33" s="286">
        <v>1316</v>
      </c>
      <c r="F33" s="256">
        <v>84</v>
      </c>
      <c r="G33" s="273">
        <f t="shared" si="0"/>
        <v>2789</v>
      </c>
      <c r="H33" s="55"/>
      <c r="I33" s="55"/>
    </row>
    <row r="34" spans="1:9" x14ac:dyDescent="0.25">
      <c r="A34" s="438"/>
      <c r="B34" s="30" t="s">
        <v>76</v>
      </c>
      <c r="C34" s="285">
        <v>491</v>
      </c>
      <c r="D34" s="63">
        <v>23</v>
      </c>
      <c r="E34" s="285">
        <v>483</v>
      </c>
      <c r="F34" s="256">
        <v>19</v>
      </c>
      <c r="G34" s="273">
        <f t="shared" si="0"/>
        <v>1016</v>
      </c>
      <c r="H34" s="35"/>
      <c r="I34" s="35"/>
    </row>
    <row r="35" spans="1:9" x14ac:dyDescent="0.25">
      <c r="A35" s="438"/>
      <c r="B35" s="30" t="s">
        <v>77</v>
      </c>
      <c r="C35" s="285">
        <v>78</v>
      </c>
      <c r="D35" s="63">
        <v>15</v>
      </c>
      <c r="E35" s="285">
        <v>89</v>
      </c>
      <c r="F35" s="256">
        <v>10</v>
      </c>
      <c r="G35" s="273">
        <f t="shared" si="0"/>
        <v>192</v>
      </c>
      <c r="H35" s="55"/>
      <c r="I35" s="35"/>
    </row>
    <row r="36" spans="1:9" x14ac:dyDescent="0.25">
      <c r="A36" s="438"/>
      <c r="B36" s="30" t="s">
        <v>78</v>
      </c>
      <c r="C36" s="286">
        <v>1753</v>
      </c>
      <c r="D36" s="63">
        <v>243</v>
      </c>
      <c r="E36" s="286">
        <v>1897</v>
      </c>
      <c r="F36" s="256">
        <v>223</v>
      </c>
      <c r="G36" s="273">
        <f t="shared" si="0"/>
        <v>4116</v>
      </c>
      <c r="H36" s="55"/>
      <c r="I36" s="55"/>
    </row>
    <row r="37" spans="1:9" x14ac:dyDescent="0.25">
      <c r="A37" s="438"/>
      <c r="B37" s="30" t="s">
        <v>79</v>
      </c>
      <c r="C37" s="286">
        <v>1998</v>
      </c>
      <c r="D37" s="63">
        <v>773</v>
      </c>
      <c r="E37" s="286">
        <v>2107</v>
      </c>
      <c r="F37" s="256">
        <v>734</v>
      </c>
      <c r="G37" s="273">
        <f t="shared" si="0"/>
        <v>5612</v>
      </c>
      <c r="H37" s="35"/>
      <c r="I37" s="55"/>
    </row>
    <row r="38" spans="1:9" x14ac:dyDescent="0.25">
      <c r="A38" s="438"/>
      <c r="B38" s="30" t="s">
        <v>80</v>
      </c>
      <c r="C38" s="285">
        <v>278</v>
      </c>
      <c r="D38" s="63">
        <v>23</v>
      </c>
      <c r="E38" s="285">
        <v>252</v>
      </c>
      <c r="F38" s="256">
        <v>12</v>
      </c>
      <c r="G38" s="273">
        <f t="shared" si="0"/>
        <v>565</v>
      </c>
      <c r="H38" s="55"/>
      <c r="I38" s="35"/>
    </row>
    <row r="39" spans="1:9" x14ac:dyDescent="0.25">
      <c r="A39" s="438" t="s">
        <v>128</v>
      </c>
      <c r="B39" s="30" t="s">
        <v>81</v>
      </c>
      <c r="C39" s="286">
        <v>2927</v>
      </c>
      <c r="D39" s="63">
        <v>258</v>
      </c>
      <c r="E39" s="286">
        <v>3223</v>
      </c>
      <c r="F39" s="256">
        <v>249</v>
      </c>
      <c r="G39" s="273">
        <f t="shared" si="0"/>
        <v>6657</v>
      </c>
      <c r="H39" s="55"/>
      <c r="I39" s="55"/>
    </row>
    <row r="40" spans="1:9" x14ac:dyDescent="0.25">
      <c r="A40" s="438"/>
      <c r="B40" s="30" t="s">
        <v>82</v>
      </c>
      <c r="C40" s="285">
        <v>824</v>
      </c>
      <c r="D40" s="63">
        <v>33</v>
      </c>
      <c r="E40" s="285">
        <v>893</v>
      </c>
      <c r="F40" s="256">
        <v>43</v>
      </c>
      <c r="G40" s="273">
        <f t="shared" si="0"/>
        <v>1793</v>
      </c>
      <c r="H40" s="55"/>
      <c r="I40" s="35"/>
    </row>
    <row r="41" spans="1:9" x14ac:dyDescent="0.25">
      <c r="A41" s="438"/>
      <c r="B41" s="30" t="s">
        <v>83</v>
      </c>
      <c r="C41" s="286">
        <v>1733</v>
      </c>
      <c r="D41" s="63">
        <v>166</v>
      </c>
      <c r="E41" s="286">
        <v>1805</v>
      </c>
      <c r="F41" s="256">
        <v>166</v>
      </c>
      <c r="G41" s="273">
        <f t="shared" si="0"/>
        <v>3870</v>
      </c>
      <c r="H41" s="55"/>
      <c r="I41" s="55"/>
    </row>
    <row r="42" spans="1:9" x14ac:dyDescent="0.25">
      <c r="A42" s="438"/>
      <c r="B42" s="30" t="s">
        <v>84</v>
      </c>
      <c r="C42" s="286">
        <v>1569</v>
      </c>
      <c r="D42" s="63">
        <v>340</v>
      </c>
      <c r="E42" s="286">
        <v>1730</v>
      </c>
      <c r="F42" s="256">
        <v>321</v>
      </c>
      <c r="G42" s="273">
        <f t="shared" si="0"/>
        <v>3960</v>
      </c>
      <c r="H42" s="55"/>
      <c r="I42" s="55"/>
    </row>
    <row r="43" spans="1:9" x14ac:dyDescent="0.25">
      <c r="A43" s="438"/>
      <c r="B43" s="30" t="s">
        <v>85</v>
      </c>
      <c r="C43" s="285">
        <v>975</v>
      </c>
      <c r="D43" s="63">
        <v>63</v>
      </c>
      <c r="E43" s="286">
        <v>991</v>
      </c>
      <c r="F43" s="256">
        <v>58</v>
      </c>
      <c r="G43" s="273">
        <f t="shared" si="0"/>
        <v>2087</v>
      </c>
      <c r="H43" s="55"/>
      <c r="I43" s="35"/>
    </row>
    <row r="44" spans="1:9" x14ac:dyDescent="0.25">
      <c r="A44" s="438"/>
      <c r="B44" s="30" t="s">
        <v>86</v>
      </c>
      <c r="C44" s="285">
        <v>951</v>
      </c>
      <c r="D44" s="63">
        <v>35</v>
      </c>
      <c r="E44" s="286">
        <v>1051</v>
      </c>
      <c r="F44" s="256">
        <v>29</v>
      </c>
      <c r="G44" s="273">
        <f t="shared" si="0"/>
        <v>2066</v>
      </c>
      <c r="H44" s="35"/>
      <c r="I44" s="35"/>
    </row>
    <row r="45" spans="1:9" x14ac:dyDescent="0.25">
      <c r="A45" s="438"/>
      <c r="B45" s="30" t="s">
        <v>87</v>
      </c>
      <c r="C45" s="285">
        <v>235</v>
      </c>
      <c r="D45" s="63">
        <v>16</v>
      </c>
      <c r="E45" s="285">
        <v>218</v>
      </c>
      <c r="F45" s="256">
        <v>19</v>
      </c>
      <c r="G45" s="273">
        <f t="shared" si="0"/>
        <v>488</v>
      </c>
      <c r="H45" s="55"/>
      <c r="I45" s="35"/>
    </row>
    <row r="46" spans="1:9" x14ac:dyDescent="0.25">
      <c r="A46" s="438" t="s">
        <v>129</v>
      </c>
      <c r="B46" s="30" t="s">
        <v>88</v>
      </c>
      <c r="C46" s="286">
        <v>1469</v>
      </c>
      <c r="D46" s="57">
        <v>1236</v>
      </c>
      <c r="E46" s="286">
        <v>1442</v>
      </c>
      <c r="F46" s="314">
        <v>1230</v>
      </c>
      <c r="G46" s="273">
        <f t="shared" si="0"/>
        <v>5377</v>
      </c>
      <c r="H46" s="55"/>
      <c r="I46" s="55"/>
    </row>
    <row r="47" spans="1:9" x14ac:dyDescent="0.25">
      <c r="A47" s="438"/>
      <c r="B47" s="30" t="s">
        <v>89</v>
      </c>
      <c r="C47" s="286">
        <v>2481</v>
      </c>
      <c r="D47" s="57">
        <v>1885</v>
      </c>
      <c r="E47" s="286">
        <v>2403</v>
      </c>
      <c r="F47" s="314">
        <v>1750</v>
      </c>
      <c r="G47" s="273">
        <f t="shared" si="0"/>
        <v>8519</v>
      </c>
      <c r="H47" s="55"/>
      <c r="I47" s="55"/>
    </row>
    <row r="48" spans="1:9" x14ac:dyDescent="0.25">
      <c r="A48" s="438"/>
      <c r="B48" s="30" t="s">
        <v>90</v>
      </c>
      <c r="C48" s="286">
        <v>1671</v>
      </c>
      <c r="D48" s="63">
        <v>624</v>
      </c>
      <c r="E48" s="286">
        <v>1788</v>
      </c>
      <c r="F48" s="256">
        <v>534</v>
      </c>
      <c r="G48" s="273">
        <f t="shared" si="0"/>
        <v>4617</v>
      </c>
      <c r="H48" s="55"/>
      <c r="I48" s="55"/>
    </row>
    <row r="49" spans="1:9" x14ac:dyDescent="0.25">
      <c r="A49" s="438"/>
      <c r="B49" s="30" t="s">
        <v>91</v>
      </c>
      <c r="C49" s="286">
        <v>1240</v>
      </c>
      <c r="D49" s="57">
        <v>232</v>
      </c>
      <c r="E49" s="286">
        <v>1270</v>
      </c>
      <c r="F49" s="314">
        <v>212</v>
      </c>
      <c r="G49" s="273">
        <f t="shared" si="0"/>
        <v>2954</v>
      </c>
      <c r="H49" s="55"/>
      <c r="I49" s="55"/>
    </row>
    <row r="50" spans="1:9" x14ac:dyDescent="0.25">
      <c r="A50" s="438"/>
      <c r="B50" s="30" t="s">
        <v>92</v>
      </c>
      <c r="C50" s="286">
        <v>3504</v>
      </c>
      <c r="D50" s="57">
        <v>1681</v>
      </c>
      <c r="E50" s="286">
        <v>3474</v>
      </c>
      <c r="F50" s="314">
        <v>1529</v>
      </c>
      <c r="G50" s="273">
        <f t="shared" si="0"/>
        <v>10188</v>
      </c>
      <c r="H50" s="55"/>
      <c r="I50" s="55"/>
    </row>
    <row r="51" spans="1:9" x14ac:dyDescent="0.25">
      <c r="A51" s="438"/>
      <c r="B51" s="30" t="s">
        <v>93</v>
      </c>
      <c r="C51" s="286">
        <v>3764</v>
      </c>
      <c r="D51" s="57">
        <v>1522</v>
      </c>
      <c r="E51" s="286">
        <v>4053</v>
      </c>
      <c r="F51" s="314">
        <v>1505</v>
      </c>
      <c r="G51" s="273">
        <f t="shared" si="0"/>
        <v>10844</v>
      </c>
      <c r="H51" s="55"/>
      <c r="I51" s="55"/>
    </row>
    <row r="52" spans="1:9" x14ac:dyDescent="0.25">
      <c r="A52" s="438"/>
      <c r="B52" s="30" t="s">
        <v>94</v>
      </c>
      <c r="C52" s="286">
        <v>1696</v>
      </c>
      <c r="D52" s="63">
        <v>196</v>
      </c>
      <c r="E52" s="286">
        <v>1825</v>
      </c>
      <c r="F52" s="256">
        <v>197</v>
      </c>
      <c r="G52" s="273">
        <f t="shared" si="0"/>
        <v>3914</v>
      </c>
      <c r="H52" s="55"/>
      <c r="I52" s="55"/>
    </row>
    <row r="53" spans="1:9" x14ac:dyDescent="0.25">
      <c r="A53" s="438"/>
      <c r="B53" s="30" t="s">
        <v>95</v>
      </c>
      <c r="C53" s="286">
        <v>3399</v>
      </c>
      <c r="D53" s="63">
        <v>948</v>
      </c>
      <c r="E53" s="286">
        <v>3745</v>
      </c>
      <c r="F53" s="256">
        <v>895</v>
      </c>
      <c r="G53" s="273">
        <f t="shared" si="0"/>
        <v>8987</v>
      </c>
      <c r="H53" s="55"/>
      <c r="I53" s="55"/>
    </row>
    <row r="54" spans="1:9" x14ac:dyDescent="0.25">
      <c r="A54" s="438"/>
      <c r="B54" s="30" t="s">
        <v>96</v>
      </c>
      <c r="C54" s="286">
        <v>972</v>
      </c>
      <c r="D54" s="57">
        <v>341</v>
      </c>
      <c r="E54" s="286">
        <v>974</v>
      </c>
      <c r="F54" s="314">
        <v>307</v>
      </c>
      <c r="G54" s="273">
        <f t="shared" si="0"/>
        <v>2594</v>
      </c>
      <c r="H54" s="55"/>
      <c r="I54" s="35"/>
    </row>
    <row r="55" spans="1:9" x14ac:dyDescent="0.25">
      <c r="A55" s="438"/>
      <c r="B55" s="30" t="s">
        <v>97</v>
      </c>
      <c r="C55" s="286">
        <v>2115</v>
      </c>
      <c r="D55" s="63">
        <v>137</v>
      </c>
      <c r="E55" s="286">
        <v>2272</v>
      </c>
      <c r="F55" s="256">
        <v>119</v>
      </c>
      <c r="G55" s="273">
        <f t="shared" si="0"/>
        <v>4643</v>
      </c>
      <c r="H55" s="55"/>
      <c r="I55" s="55"/>
    </row>
    <row r="56" spans="1:9" x14ac:dyDescent="0.25">
      <c r="A56" s="438" t="s">
        <v>130</v>
      </c>
      <c r="B56" s="30" t="s">
        <v>98</v>
      </c>
      <c r="C56" s="286">
        <v>4457</v>
      </c>
      <c r="D56" s="57">
        <v>3917</v>
      </c>
      <c r="E56" s="286">
        <v>4374</v>
      </c>
      <c r="F56" s="314">
        <v>3602</v>
      </c>
      <c r="G56" s="273">
        <f t="shared" si="0"/>
        <v>16350</v>
      </c>
      <c r="H56" s="55"/>
      <c r="I56" s="55"/>
    </row>
    <row r="57" spans="1:9" x14ac:dyDescent="0.25">
      <c r="A57" s="438"/>
      <c r="B57" s="30" t="s">
        <v>99</v>
      </c>
      <c r="C57" s="286">
        <v>3265</v>
      </c>
      <c r="D57" s="57">
        <v>2065</v>
      </c>
      <c r="E57" s="286">
        <v>3292</v>
      </c>
      <c r="F57" s="314">
        <v>1820</v>
      </c>
      <c r="G57" s="273">
        <f t="shared" si="0"/>
        <v>10442</v>
      </c>
      <c r="H57" s="55"/>
      <c r="I57" s="55"/>
    </row>
    <row r="58" spans="1:9" x14ac:dyDescent="0.25">
      <c r="A58" s="438"/>
      <c r="B58" s="30" t="s">
        <v>100</v>
      </c>
      <c r="C58" s="286">
        <v>2216</v>
      </c>
      <c r="D58" s="63">
        <v>927</v>
      </c>
      <c r="E58" s="286">
        <v>2310</v>
      </c>
      <c r="F58" s="256">
        <v>866</v>
      </c>
      <c r="G58" s="273">
        <f t="shared" si="0"/>
        <v>6319</v>
      </c>
      <c r="H58" s="55"/>
      <c r="I58" s="55"/>
    </row>
    <row r="59" spans="1:9" x14ac:dyDescent="0.25">
      <c r="A59" s="438"/>
      <c r="B59" s="30" t="s">
        <v>101</v>
      </c>
      <c r="C59" s="286">
        <v>2176</v>
      </c>
      <c r="D59" s="63">
        <v>458</v>
      </c>
      <c r="E59" s="286">
        <v>2267</v>
      </c>
      <c r="F59" s="256">
        <v>450</v>
      </c>
      <c r="G59" s="273">
        <f t="shared" si="0"/>
        <v>5351</v>
      </c>
      <c r="H59" s="55"/>
      <c r="I59" s="55"/>
    </row>
    <row r="60" spans="1:9" x14ac:dyDescent="0.25">
      <c r="A60" s="438"/>
      <c r="B60" s="30" t="s">
        <v>102</v>
      </c>
      <c r="C60" s="286">
        <v>3159</v>
      </c>
      <c r="D60" s="63">
        <v>680</v>
      </c>
      <c r="E60" s="286">
        <v>3315</v>
      </c>
      <c r="F60" s="256">
        <v>712</v>
      </c>
      <c r="G60" s="273">
        <f t="shared" si="0"/>
        <v>7866</v>
      </c>
      <c r="H60" s="55"/>
      <c r="I60" s="55"/>
    </row>
    <row r="61" spans="1:9" x14ac:dyDescent="0.25">
      <c r="A61" s="438" t="s">
        <v>131</v>
      </c>
      <c r="B61" s="30" t="s">
        <v>103</v>
      </c>
      <c r="C61" s="286">
        <v>4417</v>
      </c>
      <c r="D61" s="57">
        <v>2165</v>
      </c>
      <c r="E61" s="286">
        <v>4766</v>
      </c>
      <c r="F61" s="314">
        <v>2069</v>
      </c>
      <c r="G61" s="273">
        <f t="shared" si="0"/>
        <v>13417</v>
      </c>
      <c r="H61" s="55"/>
      <c r="I61" s="55"/>
    </row>
    <row r="62" spans="1:9" x14ac:dyDescent="0.25">
      <c r="A62" s="438"/>
      <c r="B62" s="30" t="s">
        <v>104</v>
      </c>
      <c r="C62" s="286">
        <v>2825</v>
      </c>
      <c r="D62" s="63">
        <v>970</v>
      </c>
      <c r="E62" s="286">
        <v>2920</v>
      </c>
      <c r="F62" s="314">
        <v>1005</v>
      </c>
      <c r="G62" s="273">
        <f t="shared" si="0"/>
        <v>7720</v>
      </c>
      <c r="H62" s="55"/>
      <c r="I62" s="55"/>
    </row>
    <row r="63" spans="1:9" x14ac:dyDescent="0.25">
      <c r="A63" s="438"/>
      <c r="B63" s="30" t="s">
        <v>105</v>
      </c>
      <c r="C63" s="286">
        <v>597</v>
      </c>
      <c r="D63" s="63">
        <v>58</v>
      </c>
      <c r="E63" s="286">
        <v>623</v>
      </c>
      <c r="F63" s="256">
        <v>44</v>
      </c>
      <c r="G63" s="273">
        <f t="shared" si="0"/>
        <v>1322</v>
      </c>
      <c r="H63" s="55"/>
      <c r="I63" s="35"/>
    </row>
    <row r="64" spans="1:9" x14ac:dyDescent="0.25">
      <c r="A64" s="439" t="s">
        <v>133</v>
      </c>
      <c r="B64" s="30" t="s">
        <v>106</v>
      </c>
      <c r="C64" s="286">
        <v>1793</v>
      </c>
      <c r="D64" s="63">
        <v>473</v>
      </c>
      <c r="E64" s="286">
        <v>1895</v>
      </c>
      <c r="F64" s="256">
        <v>434</v>
      </c>
      <c r="G64" s="273">
        <f t="shared" si="0"/>
        <v>4595</v>
      </c>
      <c r="H64" s="55"/>
      <c r="I64" s="55"/>
    </row>
    <row r="65" spans="1:9" x14ac:dyDescent="0.25">
      <c r="A65" s="439"/>
      <c r="B65" s="30" t="s">
        <v>107</v>
      </c>
      <c r="C65" s="286">
        <v>1377</v>
      </c>
      <c r="D65" s="63">
        <v>669</v>
      </c>
      <c r="E65" s="286">
        <v>1338</v>
      </c>
      <c r="F65" s="256">
        <v>584</v>
      </c>
      <c r="G65" s="273">
        <f t="shared" si="0"/>
        <v>3968</v>
      </c>
      <c r="H65" s="55"/>
      <c r="I65" s="55"/>
    </row>
    <row r="66" spans="1:9" x14ac:dyDescent="0.25">
      <c r="A66" s="439"/>
      <c r="B66" s="30" t="s">
        <v>108</v>
      </c>
      <c r="C66" s="286">
        <v>728</v>
      </c>
      <c r="D66" s="63">
        <v>257</v>
      </c>
      <c r="E66" s="286">
        <v>728</v>
      </c>
      <c r="F66" s="256">
        <v>259</v>
      </c>
      <c r="G66" s="273">
        <f t="shared" si="0"/>
        <v>1972</v>
      </c>
      <c r="H66" s="55"/>
      <c r="I66" s="35"/>
    </row>
    <row r="67" spans="1:9" x14ac:dyDescent="0.25">
      <c r="A67" s="439"/>
      <c r="B67" s="30" t="s">
        <v>109</v>
      </c>
      <c r="C67" s="286">
        <v>1223</v>
      </c>
      <c r="D67" s="63">
        <v>492</v>
      </c>
      <c r="E67" s="286">
        <v>1278</v>
      </c>
      <c r="F67" s="256">
        <v>511</v>
      </c>
      <c r="G67" s="273">
        <f t="shared" si="0"/>
        <v>3504</v>
      </c>
      <c r="H67" s="55"/>
      <c r="I67" s="55"/>
    </row>
    <row r="68" spans="1:9" x14ac:dyDescent="0.25">
      <c r="A68" s="439"/>
      <c r="B68" s="30" t="s">
        <v>110</v>
      </c>
      <c r="C68" s="285">
        <v>703</v>
      </c>
      <c r="D68" s="63">
        <v>193</v>
      </c>
      <c r="E68" s="285">
        <v>722</v>
      </c>
      <c r="F68" s="256">
        <v>187</v>
      </c>
      <c r="G68" s="273">
        <f t="shared" si="0"/>
        <v>1805</v>
      </c>
      <c r="H68" s="55"/>
      <c r="I68" s="35"/>
    </row>
    <row r="69" spans="1:9" x14ac:dyDescent="0.25">
      <c r="A69" s="439"/>
      <c r="B69" s="30" t="s">
        <v>111</v>
      </c>
      <c r="C69" s="286">
        <v>933</v>
      </c>
      <c r="D69" s="63">
        <v>270</v>
      </c>
      <c r="E69" s="286">
        <v>919</v>
      </c>
      <c r="F69" s="256">
        <v>239</v>
      </c>
      <c r="G69" s="273">
        <f t="shared" si="0"/>
        <v>2361</v>
      </c>
      <c r="H69" s="55"/>
      <c r="I69" s="35"/>
    </row>
    <row r="70" spans="1:9" x14ac:dyDescent="0.25">
      <c r="A70" s="439"/>
      <c r="B70" s="30" t="s">
        <v>112</v>
      </c>
      <c r="C70" s="286">
        <v>1065</v>
      </c>
      <c r="D70" s="63">
        <v>103</v>
      </c>
      <c r="E70" s="286">
        <v>1126</v>
      </c>
      <c r="F70" s="256">
        <v>95</v>
      </c>
      <c r="G70" s="273">
        <f t="shared" si="0"/>
        <v>2389</v>
      </c>
      <c r="H70" s="55"/>
      <c r="I70" s="55"/>
    </row>
    <row r="71" spans="1:9" x14ac:dyDescent="0.25">
      <c r="A71" s="439"/>
      <c r="B71" s="30" t="s">
        <v>113</v>
      </c>
      <c r="C71" s="286">
        <v>1382</v>
      </c>
      <c r="D71" s="63">
        <v>42</v>
      </c>
      <c r="E71" s="286">
        <v>1425</v>
      </c>
      <c r="F71" s="256">
        <v>52</v>
      </c>
      <c r="G71" s="273">
        <f t="shared" si="0"/>
        <v>2901</v>
      </c>
      <c r="H71" s="55"/>
      <c r="I71" s="55"/>
    </row>
    <row r="72" spans="1:9" x14ac:dyDescent="0.25">
      <c r="A72" s="439"/>
      <c r="B72" s="30" t="s">
        <v>114</v>
      </c>
      <c r="C72" s="286">
        <v>954</v>
      </c>
      <c r="D72" s="57">
        <v>54</v>
      </c>
      <c r="E72" s="286">
        <v>1047</v>
      </c>
      <c r="F72" s="314">
        <v>58</v>
      </c>
      <c r="G72" s="273">
        <f t="shared" si="0"/>
        <v>2113</v>
      </c>
      <c r="H72" s="55"/>
      <c r="I72" s="55"/>
    </row>
    <row r="73" spans="1:9" x14ac:dyDescent="0.25">
      <c r="A73" s="438" t="s">
        <v>132</v>
      </c>
      <c r="B73" s="30" t="s">
        <v>115</v>
      </c>
      <c r="C73" s="286">
        <v>3352</v>
      </c>
      <c r="D73" s="63">
        <v>286</v>
      </c>
      <c r="E73" s="286">
        <v>3714</v>
      </c>
      <c r="F73" s="256">
        <v>296</v>
      </c>
      <c r="G73" s="273">
        <f t="shared" si="0"/>
        <v>7648</v>
      </c>
      <c r="H73" s="55"/>
      <c r="I73" s="55"/>
    </row>
    <row r="74" spans="1:9" x14ac:dyDescent="0.25">
      <c r="A74" s="438"/>
      <c r="B74" s="30" t="s">
        <v>116</v>
      </c>
      <c r="C74" s="286">
        <v>1283</v>
      </c>
      <c r="D74" s="63">
        <v>137</v>
      </c>
      <c r="E74" s="286">
        <v>1271</v>
      </c>
      <c r="F74" s="256">
        <v>129</v>
      </c>
      <c r="G74" s="273">
        <f t="shared" si="0"/>
        <v>2820</v>
      </c>
      <c r="H74" s="55"/>
      <c r="I74" s="55"/>
    </row>
    <row r="75" spans="1:9" x14ac:dyDescent="0.25">
      <c r="A75" s="438"/>
      <c r="B75" s="30" t="s">
        <v>117</v>
      </c>
      <c r="C75" s="286">
        <v>631</v>
      </c>
      <c r="D75" s="57">
        <v>573</v>
      </c>
      <c r="E75" s="286">
        <v>637</v>
      </c>
      <c r="F75" s="314">
        <v>555</v>
      </c>
      <c r="G75" s="273">
        <f t="shared" ref="G75:G78" si="1">SUM(C75:F75)</f>
        <v>2396</v>
      </c>
      <c r="H75" s="55"/>
      <c r="I75" s="35"/>
    </row>
    <row r="76" spans="1:9" x14ac:dyDescent="0.25">
      <c r="A76" s="438"/>
      <c r="B76" s="30" t="s">
        <v>118</v>
      </c>
      <c r="C76" s="286">
        <v>1435</v>
      </c>
      <c r="D76" s="63">
        <v>101</v>
      </c>
      <c r="E76" s="286">
        <v>1619</v>
      </c>
      <c r="F76" s="256">
        <v>113</v>
      </c>
      <c r="G76" s="273">
        <f t="shared" si="1"/>
        <v>3268</v>
      </c>
      <c r="H76" s="55"/>
      <c r="I76" s="55"/>
    </row>
    <row r="77" spans="1:9" x14ac:dyDescent="0.25">
      <c r="A77" s="438"/>
      <c r="B77" s="30" t="s">
        <v>119</v>
      </c>
      <c r="C77" s="286">
        <v>2162</v>
      </c>
      <c r="D77" s="63">
        <v>242</v>
      </c>
      <c r="E77" s="286">
        <v>2351</v>
      </c>
      <c r="F77" s="256">
        <v>231</v>
      </c>
      <c r="G77" s="273">
        <f t="shared" si="1"/>
        <v>4986</v>
      </c>
      <c r="H77" s="35"/>
      <c r="I77" s="55"/>
    </row>
    <row r="78" spans="1:9" x14ac:dyDescent="0.25">
      <c r="A78" s="438"/>
      <c r="B78" s="30" t="s">
        <v>120</v>
      </c>
      <c r="C78" s="286">
        <v>385</v>
      </c>
      <c r="D78" s="63">
        <v>95</v>
      </c>
      <c r="E78" s="286">
        <v>350</v>
      </c>
      <c r="F78" s="256">
        <v>30</v>
      </c>
      <c r="G78" s="272">
        <f t="shared" si="1"/>
        <v>860</v>
      </c>
      <c r="H78" s="35"/>
      <c r="I78" s="35"/>
    </row>
    <row r="79" spans="1:9" x14ac:dyDescent="0.25">
      <c r="B79" s="40" t="s">
        <v>121</v>
      </c>
      <c r="C79" s="54">
        <f>SUMPRODUCT(C10:C78)</f>
        <v>137060</v>
      </c>
      <c r="D79" s="60">
        <f>SUM(D10:D78)</f>
        <v>43901</v>
      </c>
      <c r="E79" s="54">
        <f>SUM(E10:E78)</f>
        <v>143810</v>
      </c>
      <c r="F79" s="60">
        <f>SUM(F10:F78)</f>
        <v>41187</v>
      </c>
      <c r="G79" s="155">
        <f>SUM(G10:G78)</f>
        <v>365958</v>
      </c>
      <c r="H79" s="35"/>
      <c r="I79" s="35"/>
    </row>
    <row r="81" spans="2:9" x14ac:dyDescent="0.25">
      <c r="C81" s="448" t="s">
        <v>205</v>
      </c>
      <c r="D81" s="452"/>
      <c r="E81" s="448" t="s">
        <v>206</v>
      </c>
      <c r="F81" s="452"/>
      <c r="G81" s="440" t="s">
        <v>6</v>
      </c>
    </row>
    <row r="82" spans="2:9" x14ac:dyDescent="0.25">
      <c r="C82" s="448" t="s">
        <v>177</v>
      </c>
      <c r="D82" s="450" t="s">
        <v>235</v>
      </c>
      <c r="E82" s="448" t="s">
        <v>177</v>
      </c>
      <c r="F82" s="450" t="s">
        <v>145</v>
      </c>
      <c r="G82" s="441"/>
    </row>
    <row r="83" spans="2:9" x14ac:dyDescent="0.25">
      <c r="C83" s="449"/>
      <c r="D83" s="451"/>
      <c r="E83" s="449"/>
      <c r="F83" s="451"/>
      <c r="G83" s="441"/>
      <c r="H83" s="359">
        <v>2021</v>
      </c>
    </row>
    <row r="84" spans="2:9" x14ac:dyDescent="0.25">
      <c r="B84" s="255" t="s">
        <v>98</v>
      </c>
      <c r="C84" s="286">
        <v>4457</v>
      </c>
      <c r="D84" s="57">
        <v>3917</v>
      </c>
      <c r="E84" s="286">
        <v>4374</v>
      </c>
      <c r="F84" s="314">
        <v>3602</v>
      </c>
      <c r="G84" s="273">
        <f t="shared" ref="G84:G87" si="2">SUM(C84:F84)</f>
        <v>16350</v>
      </c>
    </row>
    <row r="85" spans="2:9" x14ac:dyDescent="0.25">
      <c r="B85" s="255" t="s">
        <v>99</v>
      </c>
      <c r="C85" s="286">
        <v>3265</v>
      </c>
      <c r="D85" s="57">
        <v>2065</v>
      </c>
      <c r="E85" s="286">
        <v>3292</v>
      </c>
      <c r="F85" s="314">
        <v>1820</v>
      </c>
      <c r="G85" s="273">
        <f t="shared" si="2"/>
        <v>10442</v>
      </c>
    </row>
    <row r="86" spans="2:9" x14ac:dyDescent="0.25">
      <c r="B86" s="255" t="s">
        <v>100</v>
      </c>
      <c r="C86" s="286">
        <v>2216</v>
      </c>
      <c r="D86" s="63">
        <v>927</v>
      </c>
      <c r="E86" s="286">
        <v>2310</v>
      </c>
      <c r="F86" s="256">
        <v>866</v>
      </c>
      <c r="G86" s="273">
        <f t="shared" si="2"/>
        <v>6319</v>
      </c>
    </row>
    <row r="87" spans="2:9" x14ac:dyDescent="0.25">
      <c r="B87" s="255" t="s">
        <v>109</v>
      </c>
      <c r="C87" s="286">
        <v>1223</v>
      </c>
      <c r="D87" s="63">
        <v>492</v>
      </c>
      <c r="E87" s="286">
        <v>1278</v>
      </c>
      <c r="F87" s="256">
        <v>511</v>
      </c>
      <c r="G87" s="273">
        <f t="shared" si="2"/>
        <v>3504</v>
      </c>
    </row>
    <row r="88" spans="2:9" x14ac:dyDescent="0.25">
      <c r="B88" s="40" t="s">
        <v>412</v>
      </c>
      <c r="C88" s="155">
        <f t="shared" ref="C88:F88" si="3">SUM(C84:C87)</f>
        <v>11161</v>
      </c>
      <c r="D88" s="155">
        <f t="shared" si="3"/>
        <v>7401</v>
      </c>
      <c r="E88" s="155">
        <f t="shared" si="3"/>
        <v>11254</v>
      </c>
      <c r="F88" s="155">
        <f t="shared" si="3"/>
        <v>6799</v>
      </c>
      <c r="G88" s="155">
        <f>SUM(G84:G87)</f>
        <v>36615</v>
      </c>
      <c r="H88" s="410">
        <v>35952</v>
      </c>
    </row>
    <row r="89" spans="2:9" x14ac:dyDescent="0.25">
      <c r="B89" s="434" t="s">
        <v>417</v>
      </c>
      <c r="G89" s="410"/>
      <c r="H89" s="409">
        <f>SUM(G88-H88)</f>
        <v>663</v>
      </c>
      <c r="I89" s="435">
        <f>SUM(H89/G88)</f>
        <v>1.810733306022122E-2</v>
      </c>
    </row>
    <row r="91" spans="2:9" x14ac:dyDescent="0.25">
      <c r="B91" s="40" t="s">
        <v>413</v>
      </c>
      <c r="C91" s="208">
        <f>SUMPRODUCT(C10:C78)</f>
        <v>137060</v>
      </c>
      <c r="D91" s="208">
        <f t="shared" ref="D91:G91" si="4">SUMPRODUCT(D10:D78)</f>
        <v>43901</v>
      </c>
      <c r="E91" s="208">
        <f t="shared" si="4"/>
        <v>143810</v>
      </c>
      <c r="F91" s="208">
        <f t="shared" si="4"/>
        <v>41187</v>
      </c>
      <c r="G91" s="208">
        <f t="shared" si="4"/>
        <v>365958</v>
      </c>
      <c r="H91" s="410">
        <v>361741</v>
      </c>
    </row>
    <row r="92" spans="2:9" x14ac:dyDescent="0.25">
      <c r="B92" s="434"/>
      <c r="G92" s="435"/>
      <c r="H92" s="409">
        <f>SUM(G91-H91)</f>
        <v>4217</v>
      </c>
      <c r="I92" s="435">
        <f>SUM(H92/G91)</f>
        <v>1.1523180255657753E-2</v>
      </c>
    </row>
    <row r="93" spans="2:9" x14ac:dyDescent="0.25">
      <c r="B93" s="431" t="s">
        <v>419</v>
      </c>
      <c r="H93" s="435">
        <f>SUM(H89/H92)</f>
        <v>0.15722077306141807</v>
      </c>
    </row>
    <row r="94" spans="2:9" x14ac:dyDescent="0.25">
      <c r="B94" t="s">
        <v>418</v>
      </c>
      <c r="G94" s="435">
        <f>SUM(G88/G91)</f>
        <v>0.10005246503697146</v>
      </c>
    </row>
  </sheetData>
  <mergeCells count="26">
    <mergeCell ref="C81:D81"/>
    <mergeCell ref="E81:F81"/>
    <mergeCell ref="G81:G83"/>
    <mergeCell ref="C82:C83"/>
    <mergeCell ref="D82:D83"/>
    <mergeCell ref="E82:E83"/>
    <mergeCell ref="F82:F83"/>
    <mergeCell ref="G7:G9"/>
    <mergeCell ref="B7:B9"/>
    <mergeCell ref="A7:A9"/>
    <mergeCell ref="C8:C9"/>
    <mergeCell ref="D8:D9"/>
    <mergeCell ref="E8:E9"/>
    <mergeCell ref="F8:F9"/>
    <mergeCell ref="C7:D7"/>
    <mergeCell ref="E7:F7"/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BR81"/>
  <sheetViews>
    <sheetView zoomScale="70" zoomScaleNormal="70" workbookViewId="0">
      <selection activeCell="A84" sqref="A84"/>
    </sheetView>
  </sheetViews>
  <sheetFormatPr baseColWidth="10" defaultRowHeight="15" x14ac:dyDescent="0.25"/>
  <cols>
    <col min="1" max="1" width="15.5703125" customWidth="1"/>
    <col min="2" max="2" width="30.5703125" customWidth="1"/>
    <col min="3" max="46" width="11.5703125" customWidth="1"/>
    <col min="47" max="69" width="11.5703125" style="133" customWidth="1"/>
    <col min="70" max="70" width="11.5703125" customWidth="1"/>
  </cols>
  <sheetData>
    <row r="1" spans="1:70" s="79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3" spans="1:70" ht="15.75" x14ac:dyDescent="0.25">
      <c r="A3" s="2" t="s">
        <v>373</v>
      </c>
    </row>
    <row r="4" spans="1:70" s="65" customFormat="1" ht="15.75" x14ac:dyDescent="0.25">
      <c r="A4" s="2"/>
      <c r="G4" s="35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</row>
    <row r="5" spans="1:70" s="65" customFormat="1" ht="15.75" x14ac:dyDescent="0.25">
      <c r="A5" s="2" t="s">
        <v>396</v>
      </c>
      <c r="F5" s="356"/>
      <c r="G5" s="356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35"/>
      <c r="BR5" s="35"/>
    </row>
    <row r="6" spans="1:70" x14ac:dyDescent="0.25">
      <c r="B6" s="82"/>
      <c r="BQ6" s="35"/>
      <c r="BR6" s="35"/>
    </row>
    <row r="7" spans="1:70" x14ac:dyDescent="0.25">
      <c r="A7" s="458" t="s">
        <v>123</v>
      </c>
      <c r="B7" s="455" t="s">
        <v>122</v>
      </c>
      <c r="C7" s="461" t="s">
        <v>205</v>
      </c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3"/>
      <c r="Y7" s="462" t="s">
        <v>206</v>
      </c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3"/>
      <c r="AU7" s="462" t="s">
        <v>244</v>
      </c>
      <c r="AV7" s="462"/>
      <c r="AW7" s="462"/>
      <c r="AX7" s="462"/>
      <c r="AY7" s="462"/>
      <c r="AZ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6" t="s">
        <v>245</v>
      </c>
      <c r="BR7" s="453" t="s">
        <v>411</v>
      </c>
    </row>
    <row r="8" spans="1:70" s="62" customFormat="1" ht="15.75" customHeight="1" x14ac:dyDescent="0.25">
      <c r="A8" s="459"/>
      <c r="B8" s="456"/>
      <c r="C8" s="464" t="s">
        <v>177</v>
      </c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1" t="s">
        <v>145</v>
      </c>
      <c r="O8" s="462"/>
      <c r="P8" s="462"/>
      <c r="Q8" s="462"/>
      <c r="R8" s="462"/>
      <c r="S8" s="462"/>
      <c r="T8" s="462"/>
      <c r="U8" s="462"/>
      <c r="V8" s="462"/>
      <c r="W8" s="462"/>
      <c r="X8" s="463"/>
      <c r="Y8" s="462" t="s">
        <v>177</v>
      </c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1" t="s">
        <v>145</v>
      </c>
      <c r="AK8" s="462"/>
      <c r="AL8" s="462"/>
      <c r="AM8" s="462"/>
      <c r="AN8" s="462"/>
      <c r="AO8" s="462"/>
      <c r="AP8" s="462"/>
      <c r="AQ8" s="462"/>
      <c r="AR8" s="462"/>
      <c r="AS8" s="462"/>
      <c r="AT8" s="463"/>
      <c r="AU8" s="462" t="s">
        <v>177</v>
      </c>
      <c r="AV8" s="462"/>
      <c r="AW8" s="462"/>
      <c r="AX8" s="462"/>
      <c r="AY8" s="462"/>
      <c r="AZ8" s="462"/>
      <c r="BA8" s="462"/>
      <c r="BB8" s="462"/>
      <c r="BC8" s="462"/>
      <c r="BD8" s="462"/>
      <c r="BE8" s="462"/>
      <c r="BF8" s="461" t="s">
        <v>145</v>
      </c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7"/>
      <c r="BR8" s="454"/>
    </row>
    <row r="9" spans="1:70" s="67" customFormat="1" ht="30" x14ac:dyDescent="0.25">
      <c r="A9" s="460"/>
      <c r="B9" s="457"/>
      <c r="C9" s="68" t="s">
        <v>181</v>
      </c>
      <c r="D9" s="69" t="s">
        <v>182</v>
      </c>
      <c r="E9" s="69" t="s">
        <v>183</v>
      </c>
      <c r="F9" s="69" t="s">
        <v>184</v>
      </c>
      <c r="G9" s="69" t="s">
        <v>185</v>
      </c>
      <c r="H9" s="69" t="s">
        <v>186</v>
      </c>
      <c r="I9" s="69" t="s">
        <v>187</v>
      </c>
      <c r="J9" s="69" t="s">
        <v>188</v>
      </c>
      <c r="K9" s="69" t="s">
        <v>189</v>
      </c>
      <c r="L9" s="69" t="s">
        <v>190</v>
      </c>
      <c r="M9" s="69" t="s">
        <v>191</v>
      </c>
      <c r="N9" s="69" t="s">
        <v>181</v>
      </c>
      <c r="O9" s="69" t="s">
        <v>182</v>
      </c>
      <c r="P9" s="69" t="s">
        <v>183</v>
      </c>
      <c r="Q9" s="69" t="s">
        <v>184</v>
      </c>
      <c r="R9" s="69" t="s">
        <v>185</v>
      </c>
      <c r="S9" s="69" t="s">
        <v>186</v>
      </c>
      <c r="T9" s="69" t="s">
        <v>187</v>
      </c>
      <c r="U9" s="69" t="s">
        <v>188</v>
      </c>
      <c r="V9" s="69" t="s">
        <v>189</v>
      </c>
      <c r="W9" s="69" t="s">
        <v>190</v>
      </c>
      <c r="X9" s="236" t="s">
        <v>191</v>
      </c>
      <c r="Y9" s="235" t="s">
        <v>181</v>
      </c>
      <c r="Z9" s="69" t="s">
        <v>182</v>
      </c>
      <c r="AA9" s="69" t="s">
        <v>183</v>
      </c>
      <c r="AB9" s="69" t="s">
        <v>184</v>
      </c>
      <c r="AC9" s="69" t="s">
        <v>185</v>
      </c>
      <c r="AD9" s="69" t="s">
        <v>186</v>
      </c>
      <c r="AE9" s="69" t="s">
        <v>187</v>
      </c>
      <c r="AF9" s="69" t="s">
        <v>188</v>
      </c>
      <c r="AG9" s="69" t="s">
        <v>189</v>
      </c>
      <c r="AH9" s="69" t="s">
        <v>190</v>
      </c>
      <c r="AI9" s="69" t="s">
        <v>191</v>
      </c>
      <c r="AJ9" s="69" t="s">
        <v>181</v>
      </c>
      <c r="AK9" s="69" t="s">
        <v>182</v>
      </c>
      <c r="AL9" s="69" t="s">
        <v>183</v>
      </c>
      <c r="AM9" s="69" t="s">
        <v>184</v>
      </c>
      <c r="AN9" s="69" t="s">
        <v>185</v>
      </c>
      <c r="AO9" s="69" t="s">
        <v>186</v>
      </c>
      <c r="AP9" s="69" t="s">
        <v>187</v>
      </c>
      <c r="AQ9" s="69" t="s">
        <v>188</v>
      </c>
      <c r="AR9" s="69" t="s">
        <v>189</v>
      </c>
      <c r="AS9" s="69" t="s">
        <v>190</v>
      </c>
      <c r="AT9" s="236" t="s">
        <v>191</v>
      </c>
      <c r="AU9" s="235" t="s">
        <v>181</v>
      </c>
      <c r="AV9" s="69" t="s">
        <v>182</v>
      </c>
      <c r="AW9" s="69" t="s">
        <v>183</v>
      </c>
      <c r="AX9" s="69" t="s">
        <v>184</v>
      </c>
      <c r="AY9" s="69" t="s">
        <v>185</v>
      </c>
      <c r="AZ9" s="69" t="s">
        <v>186</v>
      </c>
      <c r="BA9" s="69" t="s">
        <v>187</v>
      </c>
      <c r="BB9" s="69" t="s">
        <v>188</v>
      </c>
      <c r="BC9" s="69" t="s">
        <v>189</v>
      </c>
      <c r="BD9" s="69" t="s">
        <v>190</v>
      </c>
      <c r="BE9" s="69" t="s">
        <v>191</v>
      </c>
      <c r="BF9" s="69" t="s">
        <v>181</v>
      </c>
      <c r="BG9" s="69" t="s">
        <v>182</v>
      </c>
      <c r="BH9" s="69" t="s">
        <v>183</v>
      </c>
      <c r="BI9" s="69" t="s">
        <v>184</v>
      </c>
      <c r="BJ9" s="69" t="s">
        <v>185</v>
      </c>
      <c r="BK9" s="69" t="s">
        <v>186</v>
      </c>
      <c r="BL9" s="69" t="s">
        <v>187</v>
      </c>
      <c r="BM9" s="69" t="s">
        <v>188</v>
      </c>
      <c r="BN9" s="69" t="s">
        <v>189</v>
      </c>
      <c r="BO9" s="69" t="s">
        <v>190</v>
      </c>
      <c r="BP9" s="69" t="s">
        <v>191</v>
      </c>
      <c r="BQ9" s="467"/>
      <c r="BR9" s="454"/>
    </row>
    <row r="10" spans="1:70" x14ac:dyDescent="0.25">
      <c r="A10" s="438" t="s">
        <v>124</v>
      </c>
      <c r="B10" s="30" t="s">
        <v>52</v>
      </c>
      <c r="C10" s="287">
        <v>46</v>
      </c>
      <c r="D10" s="314">
        <v>48</v>
      </c>
      <c r="E10" s="314">
        <v>60</v>
      </c>
      <c r="F10" s="314">
        <v>64</v>
      </c>
      <c r="G10" s="314">
        <v>39</v>
      </c>
      <c r="H10" s="314">
        <v>200</v>
      </c>
      <c r="I10" s="314">
        <v>649</v>
      </c>
      <c r="J10" s="314">
        <v>371</v>
      </c>
      <c r="K10" s="314">
        <v>123</v>
      </c>
      <c r="L10" s="314">
        <v>200</v>
      </c>
      <c r="M10" s="314">
        <v>134</v>
      </c>
      <c r="N10" s="287">
        <v>41</v>
      </c>
      <c r="O10" s="314">
        <v>33</v>
      </c>
      <c r="P10" s="314">
        <v>40</v>
      </c>
      <c r="Q10" s="314">
        <v>56</v>
      </c>
      <c r="R10" s="314">
        <v>38</v>
      </c>
      <c r="S10" s="314">
        <v>113</v>
      </c>
      <c r="T10" s="314">
        <v>567</v>
      </c>
      <c r="U10" s="314">
        <v>256</v>
      </c>
      <c r="V10" s="314">
        <v>56</v>
      </c>
      <c r="W10" s="314">
        <v>69</v>
      </c>
      <c r="X10" s="57">
        <v>53</v>
      </c>
      <c r="Y10" s="314">
        <v>42</v>
      </c>
      <c r="Z10" s="314">
        <v>37</v>
      </c>
      <c r="AA10" s="314">
        <v>39</v>
      </c>
      <c r="AB10" s="314">
        <v>64</v>
      </c>
      <c r="AC10" s="314">
        <v>39</v>
      </c>
      <c r="AD10" s="314">
        <v>247</v>
      </c>
      <c r="AE10" s="314">
        <v>509</v>
      </c>
      <c r="AF10" s="314">
        <v>250</v>
      </c>
      <c r="AG10" s="314">
        <v>93</v>
      </c>
      <c r="AH10" s="314">
        <v>209</v>
      </c>
      <c r="AI10" s="314">
        <v>312</v>
      </c>
      <c r="AJ10" s="287">
        <v>30</v>
      </c>
      <c r="AK10" s="314">
        <v>31</v>
      </c>
      <c r="AL10" s="314">
        <v>34</v>
      </c>
      <c r="AM10" s="314">
        <v>47</v>
      </c>
      <c r="AN10" s="314">
        <v>24</v>
      </c>
      <c r="AO10" s="314">
        <v>104</v>
      </c>
      <c r="AP10" s="314">
        <v>461</v>
      </c>
      <c r="AQ10" s="314">
        <v>237</v>
      </c>
      <c r="AR10" s="314">
        <v>45</v>
      </c>
      <c r="AS10" s="314">
        <v>78</v>
      </c>
      <c r="AT10" s="57">
        <v>54</v>
      </c>
      <c r="AU10" s="314">
        <v>88</v>
      </c>
      <c r="AV10" s="314">
        <v>85</v>
      </c>
      <c r="AW10" s="314">
        <v>99</v>
      </c>
      <c r="AX10" s="314">
        <v>128</v>
      </c>
      <c r="AY10" s="314">
        <v>78</v>
      </c>
      <c r="AZ10" s="314">
        <v>447</v>
      </c>
      <c r="BA10" s="314">
        <v>1158</v>
      </c>
      <c r="BB10" s="314">
        <v>621</v>
      </c>
      <c r="BC10" s="314">
        <v>216</v>
      </c>
      <c r="BD10" s="314">
        <v>409</v>
      </c>
      <c r="BE10" s="314">
        <v>446</v>
      </c>
      <c r="BF10" s="287">
        <v>71</v>
      </c>
      <c r="BG10" s="314">
        <v>64</v>
      </c>
      <c r="BH10" s="314">
        <v>74</v>
      </c>
      <c r="BI10" s="314">
        <v>103</v>
      </c>
      <c r="BJ10" s="314">
        <v>62</v>
      </c>
      <c r="BK10" s="314">
        <v>217</v>
      </c>
      <c r="BL10" s="314">
        <v>1028</v>
      </c>
      <c r="BM10" s="314">
        <v>493</v>
      </c>
      <c r="BN10" s="314">
        <v>101</v>
      </c>
      <c r="BO10" s="314">
        <v>147</v>
      </c>
      <c r="BP10" s="314">
        <v>107</v>
      </c>
      <c r="BQ10" s="190">
        <f>SUM(AU10:BP10)</f>
        <v>6242</v>
      </c>
      <c r="BR10" s="187">
        <v>41.570330022428706</v>
      </c>
    </row>
    <row r="11" spans="1:70" x14ac:dyDescent="0.25">
      <c r="A11" s="438"/>
      <c r="B11" s="30" t="s">
        <v>53</v>
      </c>
      <c r="C11" s="286">
        <v>187</v>
      </c>
      <c r="D11" s="314">
        <v>185</v>
      </c>
      <c r="E11" s="314">
        <v>219</v>
      </c>
      <c r="F11" s="314">
        <v>292</v>
      </c>
      <c r="G11" s="314">
        <v>183</v>
      </c>
      <c r="H11" s="314">
        <v>571</v>
      </c>
      <c r="I11" s="314">
        <v>2023</v>
      </c>
      <c r="J11" s="314">
        <v>1110</v>
      </c>
      <c r="K11" s="314">
        <v>359</v>
      </c>
      <c r="L11" s="314">
        <v>418</v>
      </c>
      <c r="M11" s="314">
        <v>292</v>
      </c>
      <c r="N11" s="286">
        <v>79</v>
      </c>
      <c r="O11" s="314">
        <v>86</v>
      </c>
      <c r="P11" s="314">
        <v>96</v>
      </c>
      <c r="Q11" s="314">
        <v>151</v>
      </c>
      <c r="R11" s="314">
        <v>70</v>
      </c>
      <c r="S11" s="314">
        <v>192</v>
      </c>
      <c r="T11" s="314">
        <v>1125</v>
      </c>
      <c r="U11" s="314">
        <v>666</v>
      </c>
      <c r="V11" s="314">
        <v>150</v>
      </c>
      <c r="W11" s="314">
        <v>162</v>
      </c>
      <c r="X11" s="57">
        <v>138</v>
      </c>
      <c r="Y11" s="314">
        <v>171</v>
      </c>
      <c r="Z11" s="314">
        <v>134</v>
      </c>
      <c r="AA11" s="314">
        <v>213</v>
      </c>
      <c r="AB11" s="314">
        <v>250</v>
      </c>
      <c r="AC11" s="314">
        <v>161</v>
      </c>
      <c r="AD11" s="314">
        <v>747</v>
      </c>
      <c r="AE11" s="314">
        <v>1851</v>
      </c>
      <c r="AF11" s="314">
        <v>974</v>
      </c>
      <c r="AG11" s="314">
        <v>331</v>
      </c>
      <c r="AH11" s="314">
        <v>480</v>
      </c>
      <c r="AI11" s="314">
        <v>509</v>
      </c>
      <c r="AJ11" s="286">
        <v>66</v>
      </c>
      <c r="AK11" s="314">
        <v>78</v>
      </c>
      <c r="AL11" s="314">
        <v>123</v>
      </c>
      <c r="AM11" s="314">
        <v>109</v>
      </c>
      <c r="AN11" s="314">
        <v>59</v>
      </c>
      <c r="AO11" s="314">
        <v>190</v>
      </c>
      <c r="AP11" s="314">
        <v>984</v>
      </c>
      <c r="AQ11" s="314">
        <v>605</v>
      </c>
      <c r="AR11" s="314">
        <v>126</v>
      </c>
      <c r="AS11" s="314">
        <v>206</v>
      </c>
      <c r="AT11" s="57">
        <v>158</v>
      </c>
      <c r="AU11" s="314">
        <v>358</v>
      </c>
      <c r="AV11" s="314">
        <v>319</v>
      </c>
      <c r="AW11" s="314">
        <v>432</v>
      </c>
      <c r="AX11" s="314">
        <v>542</v>
      </c>
      <c r="AY11" s="314">
        <v>344</v>
      </c>
      <c r="AZ11" s="314">
        <v>1318</v>
      </c>
      <c r="BA11" s="314">
        <v>3874</v>
      </c>
      <c r="BB11" s="314">
        <v>2084</v>
      </c>
      <c r="BC11" s="314">
        <v>690</v>
      </c>
      <c r="BD11" s="314">
        <v>898</v>
      </c>
      <c r="BE11" s="314">
        <v>801</v>
      </c>
      <c r="BF11" s="286">
        <v>145</v>
      </c>
      <c r="BG11" s="314">
        <v>164</v>
      </c>
      <c r="BH11" s="314">
        <v>219</v>
      </c>
      <c r="BI11" s="314">
        <v>260</v>
      </c>
      <c r="BJ11" s="314">
        <v>129</v>
      </c>
      <c r="BK11" s="314">
        <v>382</v>
      </c>
      <c r="BL11" s="314">
        <v>2109</v>
      </c>
      <c r="BM11" s="314">
        <v>1271</v>
      </c>
      <c r="BN11" s="314">
        <v>276</v>
      </c>
      <c r="BO11" s="314">
        <v>368</v>
      </c>
      <c r="BP11" s="314">
        <v>296</v>
      </c>
      <c r="BQ11" s="191">
        <f t="shared" ref="BQ11:BQ74" si="0">SUM(AU11:BP11)</f>
        <v>17279</v>
      </c>
      <c r="BR11" s="188">
        <v>39.491608310666123</v>
      </c>
    </row>
    <row r="12" spans="1:70" x14ac:dyDescent="0.25">
      <c r="A12" s="438"/>
      <c r="B12" s="30" t="s">
        <v>54</v>
      </c>
      <c r="C12" s="286">
        <v>170</v>
      </c>
      <c r="D12" s="314">
        <v>173</v>
      </c>
      <c r="E12" s="314">
        <v>239</v>
      </c>
      <c r="F12" s="314">
        <v>259</v>
      </c>
      <c r="G12" s="314">
        <v>156</v>
      </c>
      <c r="H12" s="314">
        <v>445</v>
      </c>
      <c r="I12" s="314">
        <v>1530</v>
      </c>
      <c r="J12" s="314">
        <v>961</v>
      </c>
      <c r="K12" s="314">
        <v>381</v>
      </c>
      <c r="L12" s="314">
        <v>481</v>
      </c>
      <c r="M12" s="314">
        <v>339</v>
      </c>
      <c r="N12" s="286">
        <v>74</v>
      </c>
      <c r="O12" s="314">
        <v>97</v>
      </c>
      <c r="P12" s="314">
        <v>90</v>
      </c>
      <c r="Q12" s="314">
        <v>128</v>
      </c>
      <c r="R12" s="314">
        <v>80</v>
      </c>
      <c r="S12" s="314">
        <v>226</v>
      </c>
      <c r="T12" s="314">
        <v>1113</v>
      </c>
      <c r="U12" s="314">
        <v>627</v>
      </c>
      <c r="V12" s="314">
        <v>99</v>
      </c>
      <c r="W12" s="314">
        <v>148</v>
      </c>
      <c r="X12" s="57">
        <v>114</v>
      </c>
      <c r="Y12" s="314">
        <v>162</v>
      </c>
      <c r="Z12" s="314">
        <v>177</v>
      </c>
      <c r="AA12" s="314">
        <v>181</v>
      </c>
      <c r="AB12" s="314">
        <v>267</v>
      </c>
      <c r="AC12" s="314">
        <v>152</v>
      </c>
      <c r="AD12" s="314">
        <v>518</v>
      </c>
      <c r="AE12" s="314">
        <v>1440</v>
      </c>
      <c r="AF12" s="314">
        <v>927</v>
      </c>
      <c r="AG12" s="314">
        <v>335</v>
      </c>
      <c r="AH12" s="314">
        <v>535</v>
      </c>
      <c r="AI12" s="314">
        <v>605</v>
      </c>
      <c r="AJ12" s="286">
        <v>72</v>
      </c>
      <c r="AK12" s="314">
        <v>85</v>
      </c>
      <c r="AL12" s="314">
        <v>103</v>
      </c>
      <c r="AM12" s="314">
        <v>105</v>
      </c>
      <c r="AN12" s="314">
        <v>65</v>
      </c>
      <c r="AO12" s="314">
        <v>187</v>
      </c>
      <c r="AP12" s="314">
        <v>934</v>
      </c>
      <c r="AQ12" s="314">
        <v>552</v>
      </c>
      <c r="AR12" s="314">
        <v>120</v>
      </c>
      <c r="AS12" s="314">
        <v>184</v>
      </c>
      <c r="AT12" s="57">
        <v>127</v>
      </c>
      <c r="AU12" s="314">
        <v>332</v>
      </c>
      <c r="AV12" s="314">
        <v>350</v>
      </c>
      <c r="AW12" s="314">
        <v>420</v>
      </c>
      <c r="AX12" s="314">
        <v>526</v>
      </c>
      <c r="AY12" s="314">
        <v>308</v>
      </c>
      <c r="AZ12" s="314">
        <v>963</v>
      </c>
      <c r="BA12" s="314">
        <v>2970</v>
      </c>
      <c r="BB12" s="314">
        <v>1888</v>
      </c>
      <c r="BC12" s="314">
        <v>716</v>
      </c>
      <c r="BD12" s="314">
        <v>1016</v>
      </c>
      <c r="BE12" s="314">
        <v>944</v>
      </c>
      <c r="BF12" s="286">
        <v>146</v>
      </c>
      <c r="BG12" s="314">
        <v>182</v>
      </c>
      <c r="BH12" s="314">
        <v>193</v>
      </c>
      <c r="BI12" s="314">
        <v>233</v>
      </c>
      <c r="BJ12" s="314">
        <v>145</v>
      </c>
      <c r="BK12" s="314">
        <v>413</v>
      </c>
      <c r="BL12" s="314">
        <v>2047</v>
      </c>
      <c r="BM12" s="314">
        <v>1179</v>
      </c>
      <c r="BN12" s="314">
        <v>219</v>
      </c>
      <c r="BO12" s="314">
        <v>332</v>
      </c>
      <c r="BP12" s="314">
        <v>241</v>
      </c>
      <c r="BQ12" s="191">
        <f t="shared" si="0"/>
        <v>15763</v>
      </c>
      <c r="BR12" s="188">
        <v>40.523282370107211</v>
      </c>
    </row>
    <row r="13" spans="1:70" x14ac:dyDescent="0.25">
      <c r="A13" s="438"/>
      <c r="B13" s="30" t="s">
        <v>55</v>
      </c>
      <c r="C13" s="286">
        <v>111</v>
      </c>
      <c r="D13" s="314">
        <v>110</v>
      </c>
      <c r="E13" s="314">
        <v>142</v>
      </c>
      <c r="F13" s="314">
        <v>160</v>
      </c>
      <c r="G13" s="314">
        <v>103</v>
      </c>
      <c r="H13" s="314">
        <v>408</v>
      </c>
      <c r="I13" s="314">
        <v>1239</v>
      </c>
      <c r="J13" s="314">
        <v>611</v>
      </c>
      <c r="K13" s="314">
        <v>179</v>
      </c>
      <c r="L13" s="314">
        <v>279</v>
      </c>
      <c r="M13" s="314">
        <v>207</v>
      </c>
      <c r="N13" s="286">
        <v>53</v>
      </c>
      <c r="O13" s="314">
        <v>52</v>
      </c>
      <c r="P13" s="314">
        <v>64</v>
      </c>
      <c r="Q13" s="314">
        <v>77</v>
      </c>
      <c r="R13" s="314">
        <v>49</v>
      </c>
      <c r="S13" s="314">
        <v>182</v>
      </c>
      <c r="T13" s="314">
        <v>743</v>
      </c>
      <c r="U13" s="314">
        <v>375</v>
      </c>
      <c r="V13" s="314">
        <v>72</v>
      </c>
      <c r="W13" s="314">
        <v>51</v>
      </c>
      <c r="X13" s="57">
        <v>44</v>
      </c>
      <c r="Y13" s="314">
        <v>117</v>
      </c>
      <c r="Z13" s="314">
        <v>94</v>
      </c>
      <c r="AA13" s="314">
        <v>113</v>
      </c>
      <c r="AB13" s="314">
        <v>154</v>
      </c>
      <c r="AC13" s="314">
        <v>97</v>
      </c>
      <c r="AD13" s="314">
        <v>499</v>
      </c>
      <c r="AE13" s="314">
        <v>1027</v>
      </c>
      <c r="AF13" s="314">
        <v>531</v>
      </c>
      <c r="AG13" s="314">
        <v>173</v>
      </c>
      <c r="AH13" s="314">
        <v>283</v>
      </c>
      <c r="AI13" s="314">
        <v>386</v>
      </c>
      <c r="AJ13" s="286">
        <v>51</v>
      </c>
      <c r="AK13" s="314">
        <v>50</v>
      </c>
      <c r="AL13" s="314">
        <v>54</v>
      </c>
      <c r="AM13" s="314">
        <v>75</v>
      </c>
      <c r="AN13" s="314">
        <v>29</v>
      </c>
      <c r="AO13" s="314">
        <v>147</v>
      </c>
      <c r="AP13" s="314">
        <v>686</v>
      </c>
      <c r="AQ13" s="314">
        <v>328</v>
      </c>
      <c r="AR13" s="314">
        <v>63</v>
      </c>
      <c r="AS13" s="314">
        <v>63</v>
      </c>
      <c r="AT13" s="57">
        <v>53</v>
      </c>
      <c r="AU13" s="314">
        <v>228</v>
      </c>
      <c r="AV13" s="314">
        <v>204</v>
      </c>
      <c r="AW13" s="314">
        <v>255</v>
      </c>
      <c r="AX13" s="314">
        <v>314</v>
      </c>
      <c r="AY13" s="314">
        <v>200</v>
      </c>
      <c r="AZ13" s="314">
        <v>907</v>
      </c>
      <c r="BA13" s="314">
        <v>2266</v>
      </c>
      <c r="BB13" s="314">
        <v>1142</v>
      </c>
      <c r="BC13" s="314">
        <v>352</v>
      </c>
      <c r="BD13" s="314">
        <v>562</v>
      </c>
      <c r="BE13" s="314">
        <v>593</v>
      </c>
      <c r="BF13" s="286">
        <v>104</v>
      </c>
      <c r="BG13" s="314">
        <v>102</v>
      </c>
      <c r="BH13" s="314">
        <v>118</v>
      </c>
      <c r="BI13" s="314">
        <v>152</v>
      </c>
      <c r="BJ13" s="314">
        <v>78</v>
      </c>
      <c r="BK13" s="314">
        <v>329</v>
      </c>
      <c r="BL13" s="314">
        <v>1429</v>
      </c>
      <c r="BM13" s="314">
        <v>703</v>
      </c>
      <c r="BN13" s="314">
        <v>135</v>
      </c>
      <c r="BO13" s="314">
        <v>114</v>
      </c>
      <c r="BP13" s="314">
        <v>97</v>
      </c>
      <c r="BQ13" s="191">
        <f t="shared" si="0"/>
        <v>10384</v>
      </c>
      <c r="BR13" s="188">
        <v>38.332627118644069</v>
      </c>
    </row>
    <row r="14" spans="1:70" x14ac:dyDescent="0.25">
      <c r="A14" s="438"/>
      <c r="B14" s="30" t="s">
        <v>56</v>
      </c>
      <c r="C14" s="286">
        <v>116</v>
      </c>
      <c r="D14" s="314">
        <v>115</v>
      </c>
      <c r="E14" s="314">
        <v>143</v>
      </c>
      <c r="F14" s="314">
        <v>178</v>
      </c>
      <c r="G14" s="314">
        <v>122</v>
      </c>
      <c r="H14" s="314">
        <v>641</v>
      </c>
      <c r="I14" s="314">
        <v>1215</v>
      </c>
      <c r="J14" s="314">
        <v>940</v>
      </c>
      <c r="K14" s="314">
        <v>335</v>
      </c>
      <c r="L14" s="314">
        <v>517</v>
      </c>
      <c r="M14" s="314">
        <v>538</v>
      </c>
      <c r="N14" s="286">
        <v>19</v>
      </c>
      <c r="O14" s="314">
        <v>17</v>
      </c>
      <c r="P14" s="314">
        <v>20</v>
      </c>
      <c r="Q14" s="314">
        <v>20</v>
      </c>
      <c r="R14" s="314">
        <v>17</v>
      </c>
      <c r="S14" s="314">
        <v>195</v>
      </c>
      <c r="T14" s="314">
        <v>428</v>
      </c>
      <c r="U14" s="314">
        <v>152</v>
      </c>
      <c r="V14" s="314">
        <v>36</v>
      </c>
      <c r="W14" s="314">
        <v>36</v>
      </c>
      <c r="X14" s="57">
        <v>22</v>
      </c>
      <c r="Y14" s="314">
        <v>123</v>
      </c>
      <c r="Z14" s="314">
        <v>108</v>
      </c>
      <c r="AA14" s="314">
        <v>108</v>
      </c>
      <c r="AB14" s="314">
        <v>170</v>
      </c>
      <c r="AC14" s="314">
        <v>102</v>
      </c>
      <c r="AD14" s="314">
        <v>847</v>
      </c>
      <c r="AE14" s="314">
        <v>1113</v>
      </c>
      <c r="AF14" s="314">
        <v>953</v>
      </c>
      <c r="AG14" s="314">
        <v>377</v>
      </c>
      <c r="AH14" s="314">
        <v>577</v>
      </c>
      <c r="AI14" s="314">
        <v>919</v>
      </c>
      <c r="AJ14" s="286">
        <v>9</v>
      </c>
      <c r="AK14" s="314">
        <v>11</v>
      </c>
      <c r="AL14" s="314">
        <v>15</v>
      </c>
      <c r="AM14" s="314">
        <v>18</v>
      </c>
      <c r="AN14" s="314">
        <v>11</v>
      </c>
      <c r="AO14" s="314">
        <v>140</v>
      </c>
      <c r="AP14" s="314">
        <v>351</v>
      </c>
      <c r="AQ14" s="314">
        <v>165</v>
      </c>
      <c r="AR14" s="314">
        <v>36</v>
      </c>
      <c r="AS14" s="314">
        <v>52</v>
      </c>
      <c r="AT14" s="57">
        <v>36</v>
      </c>
      <c r="AU14" s="314">
        <v>239</v>
      </c>
      <c r="AV14" s="314">
        <v>223</v>
      </c>
      <c r="AW14" s="314">
        <v>251</v>
      </c>
      <c r="AX14" s="314">
        <v>348</v>
      </c>
      <c r="AY14" s="314">
        <v>224</v>
      </c>
      <c r="AZ14" s="314">
        <v>1488</v>
      </c>
      <c r="BA14" s="314">
        <v>2328</v>
      </c>
      <c r="BB14" s="314">
        <v>1893</v>
      </c>
      <c r="BC14" s="314">
        <v>712</v>
      </c>
      <c r="BD14" s="314">
        <v>1094</v>
      </c>
      <c r="BE14" s="314">
        <v>1457</v>
      </c>
      <c r="BF14" s="286">
        <v>28</v>
      </c>
      <c r="BG14" s="314">
        <v>28</v>
      </c>
      <c r="BH14" s="314">
        <v>35</v>
      </c>
      <c r="BI14" s="314">
        <v>38</v>
      </c>
      <c r="BJ14" s="314">
        <v>28</v>
      </c>
      <c r="BK14" s="314">
        <v>335</v>
      </c>
      <c r="BL14" s="314">
        <v>779</v>
      </c>
      <c r="BM14" s="314">
        <v>317</v>
      </c>
      <c r="BN14" s="314">
        <v>72</v>
      </c>
      <c r="BO14" s="314">
        <v>88</v>
      </c>
      <c r="BP14" s="314">
        <v>58</v>
      </c>
      <c r="BQ14" s="191">
        <f t="shared" si="0"/>
        <v>12063</v>
      </c>
      <c r="BR14" s="188">
        <v>44.194354638149711</v>
      </c>
    </row>
    <row r="15" spans="1:70" x14ac:dyDescent="0.25">
      <c r="A15" s="438"/>
      <c r="B15" s="30" t="s">
        <v>57</v>
      </c>
      <c r="C15" s="286">
        <v>92</v>
      </c>
      <c r="D15" s="314">
        <v>74</v>
      </c>
      <c r="E15" s="314">
        <v>83</v>
      </c>
      <c r="F15" s="314">
        <v>93</v>
      </c>
      <c r="G15" s="314">
        <v>68</v>
      </c>
      <c r="H15" s="314">
        <v>269</v>
      </c>
      <c r="I15" s="314">
        <v>696</v>
      </c>
      <c r="J15" s="314">
        <v>453</v>
      </c>
      <c r="K15" s="314">
        <v>177</v>
      </c>
      <c r="L15" s="314">
        <v>243</v>
      </c>
      <c r="M15" s="314">
        <v>180</v>
      </c>
      <c r="N15" s="286">
        <v>30</v>
      </c>
      <c r="O15" s="314">
        <v>25</v>
      </c>
      <c r="P15" s="314">
        <v>31</v>
      </c>
      <c r="Q15" s="314">
        <v>33</v>
      </c>
      <c r="R15" s="314">
        <v>17</v>
      </c>
      <c r="S15" s="314">
        <v>91</v>
      </c>
      <c r="T15" s="314">
        <v>407</v>
      </c>
      <c r="U15" s="314">
        <v>166</v>
      </c>
      <c r="V15" s="314">
        <v>31</v>
      </c>
      <c r="W15" s="314">
        <v>30</v>
      </c>
      <c r="X15" s="57">
        <v>21</v>
      </c>
      <c r="Y15" s="314">
        <v>69</v>
      </c>
      <c r="Z15" s="314">
        <v>81</v>
      </c>
      <c r="AA15" s="314">
        <v>71</v>
      </c>
      <c r="AB15" s="314">
        <v>101</v>
      </c>
      <c r="AC15" s="314">
        <v>53</v>
      </c>
      <c r="AD15" s="314">
        <v>343</v>
      </c>
      <c r="AE15" s="314">
        <v>609</v>
      </c>
      <c r="AF15" s="314">
        <v>447</v>
      </c>
      <c r="AG15" s="314">
        <v>163</v>
      </c>
      <c r="AH15" s="314">
        <v>242</v>
      </c>
      <c r="AI15" s="314">
        <v>291</v>
      </c>
      <c r="AJ15" s="286">
        <v>20</v>
      </c>
      <c r="AK15" s="314">
        <v>27</v>
      </c>
      <c r="AL15" s="314">
        <v>29</v>
      </c>
      <c r="AM15" s="314">
        <v>35</v>
      </c>
      <c r="AN15" s="314">
        <v>19</v>
      </c>
      <c r="AO15" s="314">
        <v>79</v>
      </c>
      <c r="AP15" s="314">
        <v>339</v>
      </c>
      <c r="AQ15" s="314">
        <v>165</v>
      </c>
      <c r="AR15" s="314">
        <v>28</v>
      </c>
      <c r="AS15" s="314">
        <v>44</v>
      </c>
      <c r="AT15" s="57">
        <v>27</v>
      </c>
      <c r="AU15" s="314">
        <v>161</v>
      </c>
      <c r="AV15" s="314">
        <v>155</v>
      </c>
      <c r="AW15" s="314">
        <v>154</v>
      </c>
      <c r="AX15" s="314">
        <v>194</v>
      </c>
      <c r="AY15" s="314">
        <v>121</v>
      </c>
      <c r="AZ15" s="314">
        <v>612</v>
      </c>
      <c r="BA15" s="314">
        <v>1305</v>
      </c>
      <c r="BB15" s="314">
        <v>900</v>
      </c>
      <c r="BC15" s="314">
        <v>340</v>
      </c>
      <c r="BD15" s="314">
        <v>485</v>
      </c>
      <c r="BE15" s="314">
        <v>471</v>
      </c>
      <c r="BF15" s="286">
        <v>50</v>
      </c>
      <c r="BG15" s="314">
        <v>52</v>
      </c>
      <c r="BH15" s="314">
        <v>60</v>
      </c>
      <c r="BI15" s="314">
        <v>68</v>
      </c>
      <c r="BJ15" s="314">
        <v>36</v>
      </c>
      <c r="BK15" s="314">
        <v>170</v>
      </c>
      <c r="BL15" s="314">
        <v>746</v>
      </c>
      <c r="BM15" s="314">
        <v>331</v>
      </c>
      <c r="BN15" s="314">
        <v>59</v>
      </c>
      <c r="BO15" s="314">
        <v>74</v>
      </c>
      <c r="BP15" s="314">
        <v>48</v>
      </c>
      <c r="BQ15" s="191">
        <f t="shared" si="0"/>
        <v>6592</v>
      </c>
      <c r="BR15" s="188">
        <v>40.552791262135919</v>
      </c>
    </row>
    <row r="16" spans="1:70" x14ac:dyDescent="0.25">
      <c r="A16" s="438" t="s">
        <v>125</v>
      </c>
      <c r="B16" s="30" t="s">
        <v>58</v>
      </c>
      <c r="C16" s="286">
        <v>64</v>
      </c>
      <c r="D16" s="314">
        <v>65</v>
      </c>
      <c r="E16" s="314">
        <v>66</v>
      </c>
      <c r="F16" s="314">
        <v>73</v>
      </c>
      <c r="G16" s="314">
        <v>39</v>
      </c>
      <c r="H16" s="314">
        <v>120</v>
      </c>
      <c r="I16" s="314">
        <v>470</v>
      </c>
      <c r="J16" s="314">
        <v>295</v>
      </c>
      <c r="K16" s="314">
        <v>131</v>
      </c>
      <c r="L16" s="314">
        <v>151</v>
      </c>
      <c r="M16" s="314">
        <v>168</v>
      </c>
      <c r="N16" s="286">
        <v>6</v>
      </c>
      <c r="O16" s="314">
        <v>10</v>
      </c>
      <c r="P16" s="314">
        <v>14</v>
      </c>
      <c r="Q16" s="314">
        <v>13</v>
      </c>
      <c r="R16" s="314">
        <v>11</v>
      </c>
      <c r="S16" s="314">
        <v>32</v>
      </c>
      <c r="T16" s="314">
        <v>166</v>
      </c>
      <c r="U16" s="314">
        <v>78</v>
      </c>
      <c r="V16" s="314">
        <v>30</v>
      </c>
      <c r="W16" s="314">
        <v>31</v>
      </c>
      <c r="X16" s="57">
        <v>13</v>
      </c>
      <c r="Y16" s="314">
        <v>56</v>
      </c>
      <c r="Z16" s="314">
        <v>57</v>
      </c>
      <c r="AA16" s="314">
        <v>55</v>
      </c>
      <c r="AB16" s="314">
        <v>44</v>
      </c>
      <c r="AC16" s="314">
        <v>34</v>
      </c>
      <c r="AD16" s="314">
        <v>111</v>
      </c>
      <c r="AE16" s="314">
        <v>423</v>
      </c>
      <c r="AF16" s="314">
        <v>303</v>
      </c>
      <c r="AG16" s="314">
        <v>117</v>
      </c>
      <c r="AH16" s="314">
        <v>186</v>
      </c>
      <c r="AI16" s="314">
        <v>311</v>
      </c>
      <c r="AJ16" s="286">
        <v>16</v>
      </c>
      <c r="AK16" s="314">
        <v>14</v>
      </c>
      <c r="AL16" s="314">
        <v>9</v>
      </c>
      <c r="AM16" s="314">
        <v>13</v>
      </c>
      <c r="AN16" s="314">
        <v>11</v>
      </c>
      <c r="AO16" s="314">
        <v>25</v>
      </c>
      <c r="AP16" s="314">
        <v>145</v>
      </c>
      <c r="AQ16" s="314">
        <v>95</v>
      </c>
      <c r="AR16" s="314">
        <v>27</v>
      </c>
      <c r="AS16" s="314">
        <v>28</v>
      </c>
      <c r="AT16" s="57">
        <v>13</v>
      </c>
      <c r="AU16" s="314">
        <v>120</v>
      </c>
      <c r="AV16" s="314">
        <v>122</v>
      </c>
      <c r="AW16" s="314">
        <v>121</v>
      </c>
      <c r="AX16" s="314">
        <v>117</v>
      </c>
      <c r="AY16" s="314">
        <v>73</v>
      </c>
      <c r="AZ16" s="314">
        <v>231</v>
      </c>
      <c r="BA16" s="314">
        <v>893</v>
      </c>
      <c r="BB16" s="314">
        <v>598</v>
      </c>
      <c r="BC16" s="314">
        <v>248</v>
      </c>
      <c r="BD16" s="314">
        <v>337</v>
      </c>
      <c r="BE16" s="314">
        <v>479</v>
      </c>
      <c r="BF16" s="286">
        <v>22</v>
      </c>
      <c r="BG16" s="314">
        <v>24</v>
      </c>
      <c r="BH16" s="314">
        <v>23</v>
      </c>
      <c r="BI16" s="314">
        <v>26</v>
      </c>
      <c r="BJ16" s="314">
        <v>22</v>
      </c>
      <c r="BK16" s="314">
        <v>57</v>
      </c>
      <c r="BL16" s="314">
        <v>311</v>
      </c>
      <c r="BM16" s="314">
        <v>173</v>
      </c>
      <c r="BN16" s="314">
        <v>57</v>
      </c>
      <c r="BO16" s="314">
        <v>59</v>
      </c>
      <c r="BP16" s="314">
        <v>26</v>
      </c>
      <c r="BQ16" s="191">
        <f t="shared" si="0"/>
        <v>4139</v>
      </c>
      <c r="BR16" s="188">
        <v>44.351171780623339</v>
      </c>
    </row>
    <row r="17" spans="1:70" x14ac:dyDescent="0.25">
      <c r="A17" s="438"/>
      <c r="B17" s="30" t="s">
        <v>59</v>
      </c>
      <c r="C17" s="286">
        <v>57</v>
      </c>
      <c r="D17" s="314">
        <v>48</v>
      </c>
      <c r="E17" s="314">
        <v>60</v>
      </c>
      <c r="F17" s="314">
        <v>98</v>
      </c>
      <c r="G17" s="314">
        <v>59</v>
      </c>
      <c r="H17" s="314">
        <v>146</v>
      </c>
      <c r="I17" s="314">
        <v>350</v>
      </c>
      <c r="J17" s="314">
        <v>380</v>
      </c>
      <c r="K17" s="314">
        <v>118</v>
      </c>
      <c r="L17" s="314">
        <v>185</v>
      </c>
      <c r="M17" s="314">
        <v>196</v>
      </c>
      <c r="N17" s="286">
        <v>6</v>
      </c>
      <c r="O17" s="314">
        <v>9</v>
      </c>
      <c r="P17" s="314">
        <v>12</v>
      </c>
      <c r="Q17" s="314">
        <v>4</v>
      </c>
      <c r="R17" s="314">
        <v>9</v>
      </c>
      <c r="S17" s="314">
        <v>15</v>
      </c>
      <c r="T17" s="314">
        <v>145</v>
      </c>
      <c r="U17" s="314">
        <v>113</v>
      </c>
      <c r="V17" s="314">
        <v>17</v>
      </c>
      <c r="W17" s="314">
        <v>26</v>
      </c>
      <c r="X17" s="57">
        <v>22</v>
      </c>
      <c r="Y17" s="314">
        <v>53</v>
      </c>
      <c r="Z17" s="314">
        <v>59</v>
      </c>
      <c r="AA17" s="314">
        <v>67</v>
      </c>
      <c r="AB17" s="314">
        <v>96</v>
      </c>
      <c r="AC17" s="314">
        <v>54</v>
      </c>
      <c r="AD17" s="314">
        <v>121</v>
      </c>
      <c r="AE17" s="314">
        <v>356</v>
      </c>
      <c r="AF17" s="314">
        <v>374</v>
      </c>
      <c r="AG17" s="314">
        <v>125</v>
      </c>
      <c r="AH17" s="314">
        <v>227</v>
      </c>
      <c r="AI17" s="314">
        <v>258</v>
      </c>
      <c r="AJ17" s="286">
        <v>3</v>
      </c>
      <c r="AK17" s="314">
        <v>9</v>
      </c>
      <c r="AL17" s="314">
        <v>3</v>
      </c>
      <c r="AM17" s="314">
        <v>13</v>
      </c>
      <c r="AN17" s="314">
        <v>5</v>
      </c>
      <c r="AO17" s="314">
        <v>27</v>
      </c>
      <c r="AP17" s="314">
        <v>136</v>
      </c>
      <c r="AQ17" s="314">
        <v>114</v>
      </c>
      <c r="AR17" s="314">
        <v>20</v>
      </c>
      <c r="AS17" s="314">
        <v>32</v>
      </c>
      <c r="AT17" s="57">
        <v>18</v>
      </c>
      <c r="AU17" s="314">
        <v>110</v>
      </c>
      <c r="AV17" s="314">
        <v>107</v>
      </c>
      <c r="AW17" s="314">
        <v>127</v>
      </c>
      <c r="AX17" s="314">
        <v>194</v>
      </c>
      <c r="AY17" s="314">
        <v>113</v>
      </c>
      <c r="AZ17" s="314">
        <v>267</v>
      </c>
      <c r="BA17" s="314">
        <v>706</v>
      </c>
      <c r="BB17" s="314">
        <v>754</v>
      </c>
      <c r="BC17" s="314">
        <v>243</v>
      </c>
      <c r="BD17" s="314">
        <v>412</v>
      </c>
      <c r="BE17" s="314">
        <v>454</v>
      </c>
      <c r="BF17" s="286">
        <v>9</v>
      </c>
      <c r="BG17" s="314">
        <v>18</v>
      </c>
      <c r="BH17" s="314">
        <v>15</v>
      </c>
      <c r="BI17" s="314">
        <v>17</v>
      </c>
      <c r="BJ17" s="314">
        <v>14</v>
      </c>
      <c r="BK17" s="314">
        <v>42</v>
      </c>
      <c r="BL17" s="314">
        <v>281</v>
      </c>
      <c r="BM17" s="314">
        <v>227</v>
      </c>
      <c r="BN17" s="314">
        <v>37</v>
      </c>
      <c r="BO17" s="314">
        <v>58</v>
      </c>
      <c r="BP17" s="314">
        <v>40</v>
      </c>
      <c r="BQ17" s="191">
        <f t="shared" si="0"/>
        <v>4245</v>
      </c>
      <c r="BR17" s="188">
        <v>45.060188457008245</v>
      </c>
    </row>
    <row r="18" spans="1:70" x14ac:dyDescent="0.25">
      <c r="A18" s="438"/>
      <c r="B18" s="30" t="s">
        <v>60</v>
      </c>
      <c r="C18" s="286">
        <v>51</v>
      </c>
      <c r="D18" s="314">
        <v>65</v>
      </c>
      <c r="E18" s="314">
        <v>80</v>
      </c>
      <c r="F18" s="314">
        <v>104</v>
      </c>
      <c r="G18" s="314">
        <v>40</v>
      </c>
      <c r="H18" s="314">
        <v>158</v>
      </c>
      <c r="I18" s="314">
        <v>461</v>
      </c>
      <c r="J18" s="314">
        <v>400</v>
      </c>
      <c r="K18" s="314">
        <v>150</v>
      </c>
      <c r="L18" s="314">
        <v>208</v>
      </c>
      <c r="M18" s="314">
        <v>230</v>
      </c>
      <c r="N18" s="286">
        <v>36</v>
      </c>
      <c r="O18" s="314">
        <v>28</v>
      </c>
      <c r="P18" s="314">
        <v>52</v>
      </c>
      <c r="Q18" s="314">
        <v>64</v>
      </c>
      <c r="R18" s="314">
        <v>30</v>
      </c>
      <c r="S18" s="314">
        <v>91</v>
      </c>
      <c r="T18" s="314">
        <v>394</v>
      </c>
      <c r="U18" s="314">
        <v>172</v>
      </c>
      <c r="V18" s="314">
        <v>34</v>
      </c>
      <c r="W18" s="314">
        <v>30</v>
      </c>
      <c r="X18" s="57">
        <v>21</v>
      </c>
      <c r="Y18" s="314">
        <v>57</v>
      </c>
      <c r="Z18" s="314">
        <v>51</v>
      </c>
      <c r="AA18" s="314">
        <v>87</v>
      </c>
      <c r="AB18" s="314">
        <v>88</v>
      </c>
      <c r="AC18" s="314">
        <v>58</v>
      </c>
      <c r="AD18" s="314">
        <v>154</v>
      </c>
      <c r="AE18" s="314">
        <v>441</v>
      </c>
      <c r="AF18" s="314">
        <v>373</v>
      </c>
      <c r="AG18" s="314">
        <v>149</v>
      </c>
      <c r="AH18" s="314">
        <v>263</v>
      </c>
      <c r="AI18" s="314">
        <v>366</v>
      </c>
      <c r="AJ18" s="286">
        <v>35</v>
      </c>
      <c r="AK18" s="314">
        <v>37</v>
      </c>
      <c r="AL18" s="314">
        <v>41</v>
      </c>
      <c r="AM18" s="314">
        <v>39</v>
      </c>
      <c r="AN18" s="314">
        <v>19</v>
      </c>
      <c r="AO18" s="314">
        <v>80</v>
      </c>
      <c r="AP18" s="314">
        <v>282</v>
      </c>
      <c r="AQ18" s="314">
        <v>132</v>
      </c>
      <c r="AR18" s="314">
        <v>21</v>
      </c>
      <c r="AS18" s="314">
        <v>44</v>
      </c>
      <c r="AT18" s="57">
        <v>24</v>
      </c>
      <c r="AU18" s="314">
        <v>108</v>
      </c>
      <c r="AV18" s="314">
        <v>116</v>
      </c>
      <c r="AW18" s="314">
        <v>167</v>
      </c>
      <c r="AX18" s="314">
        <v>192</v>
      </c>
      <c r="AY18" s="314">
        <v>98</v>
      </c>
      <c r="AZ18" s="314">
        <v>312</v>
      </c>
      <c r="BA18" s="314">
        <v>902</v>
      </c>
      <c r="BB18" s="314">
        <v>773</v>
      </c>
      <c r="BC18" s="314">
        <v>299</v>
      </c>
      <c r="BD18" s="314">
        <v>471</v>
      </c>
      <c r="BE18" s="314">
        <v>596</v>
      </c>
      <c r="BF18" s="286">
        <v>71</v>
      </c>
      <c r="BG18" s="314">
        <v>65</v>
      </c>
      <c r="BH18" s="314">
        <v>93</v>
      </c>
      <c r="BI18" s="314">
        <v>103</v>
      </c>
      <c r="BJ18" s="314">
        <v>49</v>
      </c>
      <c r="BK18" s="314">
        <v>171</v>
      </c>
      <c r="BL18" s="314">
        <v>676</v>
      </c>
      <c r="BM18" s="314">
        <v>304</v>
      </c>
      <c r="BN18" s="314">
        <v>55</v>
      </c>
      <c r="BO18" s="314">
        <v>74</v>
      </c>
      <c r="BP18" s="314">
        <v>45</v>
      </c>
      <c r="BQ18" s="191">
        <f t="shared" si="0"/>
        <v>5740</v>
      </c>
      <c r="BR18" s="188">
        <v>42.639372822299649</v>
      </c>
    </row>
    <row r="19" spans="1:70" x14ac:dyDescent="0.25">
      <c r="A19" s="438"/>
      <c r="B19" s="30" t="s">
        <v>61</v>
      </c>
      <c r="C19" s="286">
        <v>69</v>
      </c>
      <c r="D19" s="314">
        <v>58</v>
      </c>
      <c r="E19" s="314">
        <v>58</v>
      </c>
      <c r="F19" s="314">
        <v>73</v>
      </c>
      <c r="G19" s="314">
        <v>51</v>
      </c>
      <c r="H19" s="314">
        <v>119</v>
      </c>
      <c r="I19" s="314">
        <v>505</v>
      </c>
      <c r="J19" s="314">
        <v>495</v>
      </c>
      <c r="K19" s="314">
        <v>144</v>
      </c>
      <c r="L19" s="314">
        <v>251</v>
      </c>
      <c r="M19" s="314">
        <v>223</v>
      </c>
      <c r="N19" s="286">
        <v>3</v>
      </c>
      <c r="O19" s="314">
        <v>10</v>
      </c>
      <c r="P19" s="314">
        <v>14</v>
      </c>
      <c r="Q19" s="314">
        <v>20</v>
      </c>
      <c r="R19" s="314">
        <v>8</v>
      </c>
      <c r="S19" s="314">
        <v>19</v>
      </c>
      <c r="T19" s="314">
        <v>96</v>
      </c>
      <c r="U19" s="314">
        <v>50</v>
      </c>
      <c r="V19" s="314">
        <v>8</v>
      </c>
      <c r="W19" s="314">
        <v>12</v>
      </c>
      <c r="X19" s="57">
        <v>10</v>
      </c>
      <c r="Y19" s="314">
        <v>55</v>
      </c>
      <c r="Z19" s="314">
        <v>33</v>
      </c>
      <c r="AA19" s="314">
        <v>63</v>
      </c>
      <c r="AB19" s="314">
        <v>75</v>
      </c>
      <c r="AC19" s="314">
        <v>49</v>
      </c>
      <c r="AD19" s="314">
        <v>108</v>
      </c>
      <c r="AE19" s="314">
        <v>520</v>
      </c>
      <c r="AF19" s="314">
        <v>505</v>
      </c>
      <c r="AG19" s="314">
        <v>173</v>
      </c>
      <c r="AH19" s="314">
        <v>280</v>
      </c>
      <c r="AI19" s="314">
        <v>288</v>
      </c>
      <c r="AJ19" s="286">
        <v>5</v>
      </c>
      <c r="AK19" s="314">
        <v>9</v>
      </c>
      <c r="AL19" s="314">
        <v>10</v>
      </c>
      <c r="AM19" s="314">
        <v>8</v>
      </c>
      <c r="AN19" s="314">
        <v>2</v>
      </c>
      <c r="AO19" s="314">
        <v>21</v>
      </c>
      <c r="AP19" s="314">
        <v>93</v>
      </c>
      <c r="AQ19" s="314">
        <v>59</v>
      </c>
      <c r="AR19" s="314">
        <v>16</v>
      </c>
      <c r="AS19" s="314">
        <v>17</v>
      </c>
      <c r="AT19" s="57">
        <v>15</v>
      </c>
      <c r="AU19" s="314">
        <v>124</v>
      </c>
      <c r="AV19" s="314">
        <v>91</v>
      </c>
      <c r="AW19" s="314">
        <v>121</v>
      </c>
      <c r="AX19" s="314">
        <v>148</v>
      </c>
      <c r="AY19" s="314">
        <v>100</v>
      </c>
      <c r="AZ19" s="314">
        <v>227</v>
      </c>
      <c r="BA19" s="314">
        <v>1025</v>
      </c>
      <c r="BB19" s="314">
        <v>1000</v>
      </c>
      <c r="BC19" s="314">
        <v>317</v>
      </c>
      <c r="BD19" s="314">
        <v>531</v>
      </c>
      <c r="BE19" s="314">
        <v>511</v>
      </c>
      <c r="BF19" s="286">
        <v>8</v>
      </c>
      <c r="BG19" s="314">
        <v>19</v>
      </c>
      <c r="BH19" s="314">
        <v>24</v>
      </c>
      <c r="BI19" s="314">
        <v>28</v>
      </c>
      <c r="BJ19" s="314">
        <v>10</v>
      </c>
      <c r="BK19" s="314">
        <v>40</v>
      </c>
      <c r="BL19" s="314">
        <v>189</v>
      </c>
      <c r="BM19" s="314">
        <v>109</v>
      </c>
      <c r="BN19" s="314">
        <v>24</v>
      </c>
      <c r="BO19" s="314">
        <v>29</v>
      </c>
      <c r="BP19" s="314">
        <v>25</v>
      </c>
      <c r="BQ19" s="191">
        <f t="shared" si="0"/>
        <v>4700</v>
      </c>
      <c r="BR19" s="188">
        <v>46.291702127659576</v>
      </c>
    </row>
    <row r="20" spans="1:70" x14ac:dyDescent="0.25">
      <c r="A20" s="438"/>
      <c r="B20" s="30" t="s">
        <v>62</v>
      </c>
      <c r="C20" s="286">
        <v>56</v>
      </c>
      <c r="D20" s="314">
        <v>55</v>
      </c>
      <c r="E20" s="314">
        <v>67</v>
      </c>
      <c r="F20" s="314">
        <v>69</v>
      </c>
      <c r="G20" s="314">
        <v>48</v>
      </c>
      <c r="H20" s="314">
        <v>184</v>
      </c>
      <c r="I20" s="314">
        <v>632</v>
      </c>
      <c r="J20" s="314">
        <v>339</v>
      </c>
      <c r="K20" s="314">
        <v>124</v>
      </c>
      <c r="L20" s="314">
        <v>138</v>
      </c>
      <c r="M20" s="314">
        <v>103</v>
      </c>
      <c r="N20" s="286">
        <v>38</v>
      </c>
      <c r="O20" s="314">
        <v>42</v>
      </c>
      <c r="P20" s="314">
        <v>50</v>
      </c>
      <c r="Q20" s="314">
        <v>56</v>
      </c>
      <c r="R20" s="314">
        <v>24</v>
      </c>
      <c r="S20" s="314">
        <v>98</v>
      </c>
      <c r="T20" s="314">
        <v>422</v>
      </c>
      <c r="U20" s="314">
        <v>235</v>
      </c>
      <c r="V20" s="314">
        <v>52</v>
      </c>
      <c r="W20" s="314">
        <v>63</v>
      </c>
      <c r="X20" s="57">
        <v>31</v>
      </c>
      <c r="Y20" s="314">
        <v>48</v>
      </c>
      <c r="Z20" s="314">
        <v>57</v>
      </c>
      <c r="AA20" s="314">
        <v>80</v>
      </c>
      <c r="AB20" s="314">
        <v>72</v>
      </c>
      <c r="AC20" s="314">
        <v>53</v>
      </c>
      <c r="AD20" s="314">
        <v>170</v>
      </c>
      <c r="AE20" s="314">
        <v>543</v>
      </c>
      <c r="AF20" s="314">
        <v>296</v>
      </c>
      <c r="AG20" s="314">
        <v>116</v>
      </c>
      <c r="AH20" s="314">
        <v>155</v>
      </c>
      <c r="AI20" s="314">
        <v>111</v>
      </c>
      <c r="AJ20" s="286">
        <v>31</v>
      </c>
      <c r="AK20" s="314">
        <v>29</v>
      </c>
      <c r="AL20" s="314">
        <v>35</v>
      </c>
      <c r="AM20" s="314">
        <v>50</v>
      </c>
      <c r="AN20" s="314">
        <v>24</v>
      </c>
      <c r="AO20" s="314">
        <v>90</v>
      </c>
      <c r="AP20" s="314">
        <v>353</v>
      </c>
      <c r="AQ20" s="314">
        <v>206</v>
      </c>
      <c r="AR20" s="314">
        <v>41</v>
      </c>
      <c r="AS20" s="314">
        <v>72</v>
      </c>
      <c r="AT20" s="57">
        <v>44</v>
      </c>
      <c r="AU20" s="314">
        <v>104</v>
      </c>
      <c r="AV20" s="314">
        <v>112</v>
      </c>
      <c r="AW20" s="314">
        <v>147</v>
      </c>
      <c r="AX20" s="314">
        <v>141</v>
      </c>
      <c r="AY20" s="314">
        <v>101</v>
      </c>
      <c r="AZ20" s="314">
        <v>354</v>
      </c>
      <c r="BA20" s="314">
        <v>1175</v>
      </c>
      <c r="BB20" s="314">
        <v>635</v>
      </c>
      <c r="BC20" s="314">
        <v>240</v>
      </c>
      <c r="BD20" s="314">
        <v>293</v>
      </c>
      <c r="BE20" s="314">
        <v>214</v>
      </c>
      <c r="BF20" s="286">
        <v>69</v>
      </c>
      <c r="BG20" s="314">
        <v>71</v>
      </c>
      <c r="BH20" s="314">
        <v>85</v>
      </c>
      <c r="BI20" s="314">
        <v>106</v>
      </c>
      <c r="BJ20" s="314">
        <v>48</v>
      </c>
      <c r="BK20" s="314">
        <v>188</v>
      </c>
      <c r="BL20" s="314">
        <v>775</v>
      </c>
      <c r="BM20" s="314">
        <v>441</v>
      </c>
      <c r="BN20" s="314">
        <v>93</v>
      </c>
      <c r="BO20" s="314">
        <v>135</v>
      </c>
      <c r="BP20" s="314">
        <v>75</v>
      </c>
      <c r="BQ20" s="191">
        <f t="shared" si="0"/>
        <v>5602</v>
      </c>
      <c r="BR20" s="188">
        <v>38.878079257408068</v>
      </c>
    </row>
    <row r="21" spans="1:70" x14ac:dyDescent="0.25">
      <c r="A21" s="438"/>
      <c r="B21" s="30" t="s">
        <v>63</v>
      </c>
      <c r="C21" s="286">
        <v>45</v>
      </c>
      <c r="D21" s="314">
        <v>41</v>
      </c>
      <c r="E21" s="314">
        <v>57</v>
      </c>
      <c r="F21" s="314">
        <v>65</v>
      </c>
      <c r="G21" s="314">
        <v>53</v>
      </c>
      <c r="H21" s="314">
        <v>80</v>
      </c>
      <c r="I21" s="314">
        <v>409</v>
      </c>
      <c r="J21" s="314">
        <v>352</v>
      </c>
      <c r="K21" s="314">
        <v>142</v>
      </c>
      <c r="L21" s="314">
        <v>212</v>
      </c>
      <c r="M21" s="314">
        <v>161</v>
      </c>
      <c r="N21" s="286">
        <v>4</v>
      </c>
      <c r="O21" s="314">
        <v>5</v>
      </c>
      <c r="P21" s="314">
        <v>9</v>
      </c>
      <c r="Q21" s="314">
        <v>14</v>
      </c>
      <c r="R21" s="314">
        <v>3</v>
      </c>
      <c r="S21" s="314">
        <v>9</v>
      </c>
      <c r="T21" s="314">
        <v>79</v>
      </c>
      <c r="U21" s="314">
        <v>42</v>
      </c>
      <c r="V21" s="314">
        <v>8</v>
      </c>
      <c r="W21" s="314">
        <v>11</v>
      </c>
      <c r="X21" s="57">
        <v>5</v>
      </c>
      <c r="Y21" s="314">
        <v>51</v>
      </c>
      <c r="Z21" s="314">
        <v>35</v>
      </c>
      <c r="AA21" s="314">
        <v>55</v>
      </c>
      <c r="AB21" s="314">
        <v>63</v>
      </c>
      <c r="AC21" s="314">
        <v>41</v>
      </c>
      <c r="AD21" s="314">
        <v>88</v>
      </c>
      <c r="AE21" s="314">
        <v>417</v>
      </c>
      <c r="AF21" s="314">
        <v>402</v>
      </c>
      <c r="AG21" s="314">
        <v>163</v>
      </c>
      <c r="AH21" s="314">
        <v>199</v>
      </c>
      <c r="AI21" s="314">
        <v>221</v>
      </c>
      <c r="AJ21" s="286">
        <v>8</v>
      </c>
      <c r="AK21" s="314">
        <v>11</v>
      </c>
      <c r="AL21" s="314">
        <v>6</v>
      </c>
      <c r="AM21" s="314">
        <v>10</v>
      </c>
      <c r="AN21" s="314">
        <v>7</v>
      </c>
      <c r="AO21" s="314">
        <v>11</v>
      </c>
      <c r="AP21" s="314">
        <v>92</v>
      </c>
      <c r="AQ21" s="314">
        <v>30</v>
      </c>
      <c r="AR21" s="314">
        <v>13</v>
      </c>
      <c r="AS21" s="314">
        <v>19</v>
      </c>
      <c r="AT21" s="57">
        <v>4</v>
      </c>
      <c r="AU21" s="314">
        <v>96</v>
      </c>
      <c r="AV21" s="314">
        <v>76</v>
      </c>
      <c r="AW21" s="314">
        <v>112</v>
      </c>
      <c r="AX21" s="314">
        <v>128</v>
      </c>
      <c r="AY21" s="314">
        <v>94</v>
      </c>
      <c r="AZ21" s="314">
        <v>168</v>
      </c>
      <c r="BA21" s="314">
        <v>826</v>
      </c>
      <c r="BB21" s="314">
        <v>754</v>
      </c>
      <c r="BC21" s="314">
        <v>305</v>
      </c>
      <c r="BD21" s="314">
        <v>411</v>
      </c>
      <c r="BE21" s="314">
        <v>382</v>
      </c>
      <c r="BF21" s="286">
        <v>12</v>
      </c>
      <c r="BG21" s="314">
        <v>16</v>
      </c>
      <c r="BH21" s="314">
        <v>15</v>
      </c>
      <c r="BI21" s="314">
        <v>24</v>
      </c>
      <c r="BJ21" s="314">
        <v>10</v>
      </c>
      <c r="BK21" s="314">
        <v>20</v>
      </c>
      <c r="BL21" s="314">
        <v>171</v>
      </c>
      <c r="BM21" s="314">
        <v>72</v>
      </c>
      <c r="BN21" s="314">
        <v>21</v>
      </c>
      <c r="BO21" s="314">
        <v>30</v>
      </c>
      <c r="BP21" s="314">
        <v>9</v>
      </c>
      <c r="BQ21" s="191">
        <f t="shared" si="0"/>
        <v>3752</v>
      </c>
      <c r="BR21" s="188">
        <v>45.703091684434966</v>
      </c>
    </row>
    <row r="22" spans="1:70" x14ac:dyDescent="0.25">
      <c r="A22" s="438"/>
      <c r="B22" s="30" t="s">
        <v>64</v>
      </c>
      <c r="C22" s="286"/>
      <c r="D22" s="314">
        <v>1</v>
      </c>
      <c r="E22" s="314">
        <v>1</v>
      </c>
      <c r="F22" s="314"/>
      <c r="G22" s="314"/>
      <c r="H22" s="314">
        <v>1</v>
      </c>
      <c r="I22" s="314">
        <v>4</v>
      </c>
      <c r="J22" s="314">
        <v>5</v>
      </c>
      <c r="K22" s="314">
        <v>4</v>
      </c>
      <c r="L22" s="314">
        <v>6</v>
      </c>
      <c r="M22" s="314">
        <v>2</v>
      </c>
      <c r="N22" s="286"/>
      <c r="O22" s="314"/>
      <c r="P22" s="314"/>
      <c r="Q22" s="314"/>
      <c r="R22" s="314"/>
      <c r="S22" s="314"/>
      <c r="T22" s="314">
        <v>8</v>
      </c>
      <c r="U22" s="314">
        <v>2</v>
      </c>
      <c r="V22" s="314"/>
      <c r="W22" s="314">
        <v>1</v>
      </c>
      <c r="X22" s="57"/>
      <c r="Y22" s="314">
        <v>1</v>
      </c>
      <c r="Z22" s="314"/>
      <c r="AA22" s="314">
        <v>1</v>
      </c>
      <c r="AB22" s="314"/>
      <c r="AC22" s="314"/>
      <c r="AD22" s="314"/>
      <c r="AE22" s="314">
        <v>2</v>
      </c>
      <c r="AF22" s="314">
        <v>3</v>
      </c>
      <c r="AG22" s="314">
        <v>2</v>
      </c>
      <c r="AH22" s="314">
        <v>4</v>
      </c>
      <c r="AI22" s="314">
        <v>1</v>
      </c>
      <c r="AJ22" s="286"/>
      <c r="AK22" s="314"/>
      <c r="AL22" s="314"/>
      <c r="AM22" s="314"/>
      <c r="AN22" s="314"/>
      <c r="AO22" s="314"/>
      <c r="AP22" s="314"/>
      <c r="AQ22" s="314"/>
      <c r="AR22" s="314"/>
      <c r="AS22" s="314"/>
      <c r="AT22" s="57"/>
      <c r="AU22" s="314">
        <v>1</v>
      </c>
      <c r="AV22" s="314">
        <v>1</v>
      </c>
      <c r="AW22" s="314">
        <v>2</v>
      </c>
      <c r="AX22" s="314"/>
      <c r="AY22" s="314"/>
      <c r="AZ22" s="314">
        <v>1</v>
      </c>
      <c r="BA22" s="314">
        <v>6</v>
      </c>
      <c r="BB22" s="314">
        <v>8</v>
      </c>
      <c r="BC22" s="314">
        <v>6</v>
      </c>
      <c r="BD22" s="314">
        <v>10</v>
      </c>
      <c r="BE22" s="314">
        <v>3</v>
      </c>
      <c r="BF22" s="286"/>
      <c r="BG22" s="314"/>
      <c r="BH22" s="314"/>
      <c r="BI22" s="314"/>
      <c r="BJ22" s="314"/>
      <c r="BK22" s="314"/>
      <c r="BL22" s="314">
        <v>8</v>
      </c>
      <c r="BM22" s="314">
        <v>2</v>
      </c>
      <c r="BN22" s="314"/>
      <c r="BO22" s="314">
        <v>1</v>
      </c>
      <c r="BP22" s="314"/>
      <c r="BQ22" s="191">
        <f t="shared" si="0"/>
        <v>49</v>
      </c>
      <c r="BR22" s="188">
        <v>50.479591836734691</v>
      </c>
    </row>
    <row r="23" spans="1:70" x14ac:dyDescent="0.25">
      <c r="A23" s="439" t="s">
        <v>126</v>
      </c>
      <c r="B23" s="30" t="s">
        <v>65</v>
      </c>
      <c r="C23" s="286">
        <v>121</v>
      </c>
      <c r="D23" s="314">
        <v>142</v>
      </c>
      <c r="E23" s="314">
        <v>149</v>
      </c>
      <c r="F23" s="314">
        <v>199</v>
      </c>
      <c r="G23" s="314">
        <v>116</v>
      </c>
      <c r="H23" s="314">
        <v>279</v>
      </c>
      <c r="I23" s="314">
        <v>966</v>
      </c>
      <c r="J23" s="314">
        <v>832</v>
      </c>
      <c r="K23" s="314">
        <v>318</v>
      </c>
      <c r="L23" s="314">
        <v>473</v>
      </c>
      <c r="M23" s="314">
        <v>509</v>
      </c>
      <c r="N23" s="286">
        <v>27</v>
      </c>
      <c r="O23" s="314">
        <v>18</v>
      </c>
      <c r="P23" s="314">
        <v>20</v>
      </c>
      <c r="Q23" s="314">
        <v>24</v>
      </c>
      <c r="R23" s="314">
        <v>13</v>
      </c>
      <c r="S23" s="314">
        <v>38</v>
      </c>
      <c r="T23" s="314">
        <v>290</v>
      </c>
      <c r="U23" s="314">
        <v>150</v>
      </c>
      <c r="V23" s="314">
        <v>42</v>
      </c>
      <c r="W23" s="314">
        <v>30</v>
      </c>
      <c r="X23" s="57">
        <v>31</v>
      </c>
      <c r="Y23" s="314">
        <v>117</v>
      </c>
      <c r="Z23" s="314">
        <v>106</v>
      </c>
      <c r="AA23" s="314">
        <v>138</v>
      </c>
      <c r="AB23" s="314">
        <v>165</v>
      </c>
      <c r="AC23" s="314">
        <v>85</v>
      </c>
      <c r="AD23" s="314">
        <v>256</v>
      </c>
      <c r="AE23" s="314">
        <v>946</v>
      </c>
      <c r="AF23" s="314">
        <v>885</v>
      </c>
      <c r="AG23" s="314">
        <v>354</v>
      </c>
      <c r="AH23" s="314">
        <v>561</v>
      </c>
      <c r="AI23" s="314">
        <v>923</v>
      </c>
      <c r="AJ23" s="286">
        <v>17</v>
      </c>
      <c r="AK23" s="314">
        <v>15</v>
      </c>
      <c r="AL23" s="314">
        <v>31</v>
      </c>
      <c r="AM23" s="314">
        <v>31</v>
      </c>
      <c r="AN23" s="314">
        <v>17</v>
      </c>
      <c r="AO23" s="314">
        <v>60</v>
      </c>
      <c r="AP23" s="314">
        <v>279</v>
      </c>
      <c r="AQ23" s="314">
        <v>181</v>
      </c>
      <c r="AR23" s="314">
        <v>31</v>
      </c>
      <c r="AS23" s="314">
        <v>54</v>
      </c>
      <c r="AT23" s="57">
        <v>41</v>
      </c>
      <c r="AU23" s="314">
        <v>238</v>
      </c>
      <c r="AV23" s="314">
        <v>248</v>
      </c>
      <c r="AW23" s="314">
        <v>287</v>
      </c>
      <c r="AX23" s="314">
        <v>364</v>
      </c>
      <c r="AY23" s="314">
        <v>201</v>
      </c>
      <c r="AZ23" s="314">
        <v>535</v>
      </c>
      <c r="BA23" s="314">
        <v>1912</v>
      </c>
      <c r="BB23" s="314">
        <v>1717</v>
      </c>
      <c r="BC23" s="314">
        <v>672</v>
      </c>
      <c r="BD23" s="314">
        <v>1034</v>
      </c>
      <c r="BE23" s="314">
        <v>1432</v>
      </c>
      <c r="BF23" s="286">
        <v>44</v>
      </c>
      <c r="BG23" s="314">
        <v>33</v>
      </c>
      <c r="BH23" s="314">
        <v>51</v>
      </c>
      <c r="BI23" s="314">
        <v>55</v>
      </c>
      <c r="BJ23" s="314">
        <v>30</v>
      </c>
      <c r="BK23" s="314">
        <v>98</v>
      </c>
      <c r="BL23" s="314">
        <v>569</v>
      </c>
      <c r="BM23" s="314">
        <v>331</v>
      </c>
      <c r="BN23" s="314">
        <v>73</v>
      </c>
      <c r="BO23" s="314">
        <v>84</v>
      </c>
      <c r="BP23" s="314">
        <v>72</v>
      </c>
      <c r="BQ23" s="191">
        <f t="shared" si="0"/>
        <v>10080</v>
      </c>
      <c r="BR23" s="188">
        <v>46.875892857142858</v>
      </c>
    </row>
    <row r="24" spans="1:70" x14ac:dyDescent="0.25">
      <c r="A24" s="439"/>
      <c r="B24" s="30" t="s">
        <v>66</v>
      </c>
      <c r="C24" s="286">
        <v>69</v>
      </c>
      <c r="D24" s="314">
        <v>53</v>
      </c>
      <c r="E24" s="314">
        <v>87</v>
      </c>
      <c r="F24" s="314">
        <v>108</v>
      </c>
      <c r="G24" s="314">
        <v>79</v>
      </c>
      <c r="H24" s="314">
        <v>165</v>
      </c>
      <c r="I24" s="314">
        <v>499</v>
      </c>
      <c r="J24" s="314">
        <v>524</v>
      </c>
      <c r="K24" s="314">
        <v>252</v>
      </c>
      <c r="L24" s="314">
        <v>332</v>
      </c>
      <c r="M24" s="314">
        <v>348</v>
      </c>
      <c r="N24" s="286">
        <v>21</v>
      </c>
      <c r="O24" s="314">
        <v>17</v>
      </c>
      <c r="P24" s="314">
        <v>29</v>
      </c>
      <c r="Q24" s="314">
        <v>51</v>
      </c>
      <c r="R24" s="314">
        <v>32</v>
      </c>
      <c r="S24" s="314">
        <v>52</v>
      </c>
      <c r="T24" s="314">
        <v>200</v>
      </c>
      <c r="U24" s="314">
        <v>137</v>
      </c>
      <c r="V24" s="314">
        <v>30</v>
      </c>
      <c r="W24" s="314">
        <v>35</v>
      </c>
      <c r="X24" s="57">
        <v>22</v>
      </c>
      <c r="Y24" s="314">
        <v>56</v>
      </c>
      <c r="Z24" s="314">
        <v>68</v>
      </c>
      <c r="AA24" s="314">
        <v>85</v>
      </c>
      <c r="AB24" s="314">
        <v>130</v>
      </c>
      <c r="AC24" s="314">
        <v>94</v>
      </c>
      <c r="AD24" s="314">
        <v>160</v>
      </c>
      <c r="AE24" s="314">
        <v>483</v>
      </c>
      <c r="AF24" s="314">
        <v>569</v>
      </c>
      <c r="AG24" s="314">
        <v>273</v>
      </c>
      <c r="AH24" s="314">
        <v>389</v>
      </c>
      <c r="AI24" s="314">
        <v>480</v>
      </c>
      <c r="AJ24" s="286">
        <v>19</v>
      </c>
      <c r="AK24" s="314">
        <v>33</v>
      </c>
      <c r="AL24" s="314">
        <v>45</v>
      </c>
      <c r="AM24" s="314">
        <v>39</v>
      </c>
      <c r="AN24" s="314">
        <v>17</v>
      </c>
      <c r="AO24" s="314">
        <v>31</v>
      </c>
      <c r="AP24" s="314">
        <v>208</v>
      </c>
      <c r="AQ24" s="314">
        <v>137</v>
      </c>
      <c r="AR24" s="314">
        <v>30</v>
      </c>
      <c r="AS24" s="314">
        <v>40</v>
      </c>
      <c r="AT24" s="57">
        <v>31</v>
      </c>
      <c r="AU24" s="314">
        <v>125</v>
      </c>
      <c r="AV24" s="314">
        <v>121</v>
      </c>
      <c r="AW24" s="314">
        <v>172</v>
      </c>
      <c r="AX24" s="314">
        <v>238</v>
      </c>
      <c r="AY24" s="314">
        <v>173</v>
      </c>
      <c r="AZ24" s="314">
        <v>325</v>
      </c>
      <c r="BA24" s="314">
        <v>982</v>
      </c>
      <c r="BB24" s="314">
        <v>1093</v>
      </c>
      <c r="BC24" s="314">
        <v>525</v>
      </c>
      <c r="BD24" s="314">
        <v>721</v>
      </c>
      <c r="BE24" s="314">
        <v>828</v>
      </c>
      <c r="BF24" s="286">
        <v>40</v>
      </c>
      <c r="BG24" s="314">
        <v>50</v>
      </c>
      <c r="BH24" s="314">
        <v>74</v>
      </c>
      <c r="BI24" s="314">
        <v>90</v>
      </c>
      <c r="BJ24" s="314">
        <v>49</v>
      </c>
      <c r="BK24" s="314">
        <v>83</v>
      </c>
      <c r="BL24" s="314">
        <v>408</v>
      </c>
      <c r="BM24" s="314">
        <v>274</v>
      </c>
      <c r="BN24" s="314">
        <v>60</v>
      </c>
      <c r="BO24" s="314">
        <v>75</v>
      </c>
      <c r="BP24" s="314">
        <v>53</v>
      </c>
      <c r="BQ24" s="191">
        <f t="shared" si="0"/>
        <v>6559</v>
      </c>
      <c r="BR24" s="188">
        <v>46.793642323524928</v>
      </c>
    </row>
    <row r="25" spans="1:70" x14ac:dyDescent="0.25">
      <c r="A25" s="439"/>
      <c r="B25" s="30" t="s">
        <v>67</v>
      </c>
      <c r="C25" s="286">
        <v>45</v>
      </c>
      <c r="D25" s="314">
        <v>52</v>
      </c>
      <c r="E25" s="314">
        <v>86</v>
      </c>
      <c r="F25" s="314">
        <v>80</v>
      </c>
      <c r="G25" s="314">
        <v>42</v>
      </c>
      <c r="H25" s="314">
        <v>111</v>
      </c>
      <c r="I25" s="314">
        <v>389</v>
      </c>
      <c r="J25" s="314">
        <v>458</v>
      </c>
      <c r="K25" s="314">
        <v>239</v>
      </c>
      <c r="L25" s="314">
        <v>355</v>
      </c>
      <c r="M25" s="314">
        <v>323</v>
      </c>
      <c r="N25" s="286">
        <v>1</v>
      </c>
      <c r="O25" s="314">
        <v>2</v>
      </c>
      <c r="P25" s="314">
        <v>3</v>
      </c>
      <c r="Q25" s="314">
        <v>1</v>
      </c>
      <c r="R25" s="314">
        <v>3</v>
      </c>
      <c r="S25" s="314">
        <v>2</v>
      </c>
      <c r="T25" s="314">
        <v>24</v>
      </c>
      <c r="U25" s="314">
        <v>28</v>
      </c>
      <c r="V25" s="314">
        <v>4</v>
      </c>
      <c r="W25" s="314">
        <v>12</v>
      </c>
      <c r="X25" s="57">
        <v>5</v>
      </c>
      <c r="Y25" s="314">
        <v>45</v>
      </c>
      <c r="Z25" s="314">
        <v>50</v>
      </c>
      <c r="AA25" s="314">
        <v>68</v>
      </c>
      <c r="AB25" s="314">
        <v>82</v>
      </c>
      <c r="AC25" s="314">
        <v>50</v>
      </c>
      <c r="AD25" s="314">
        <v>99</v>
      </c>
      <c r="AE25" s="314">
        <v>398</v>
      </c>
      <c r="AF25" s="314">
        <v>533</v>
      </c>
      <c r="AG25" s="314">
        <v>249</v>
      </c>
      <c r="AH25" s="314">
        <v>385</v>
      </c>
      <c r="AI25" s="314">
        <v>409</v>
      </c>
      <c r="AJ25" s="286"/>
      <c r="AK25" s="314">
        <v>1</v>
      </c>
      <c r="AL25" s="314">
        <v>2</v>
      </c>
      <c r="AM25" s="314"/>
      <c r="AN25" s="314">
        <v>3</v>
      </c>
      <c r="AO25" s="314">
        <v>6</v>
      </c>
      <c r="AP25" s="314">
        <v>33</v>
      </c>
      <c r="AQ25" s="314">
        <v>32</v>
      </c>
      <c r="AR25" s="314">
        <v>8</v>
      </c>
      <c r="AS25" s="314">
        <v>9</v>
      </c>
      <c r="AT25" s="57">
        <v>2</v>
      </c>
      <c r="AU25" s="314">
        <v>90</v>
      </c>
      <c r="AV25" s="314">
        <v>102</v>
      </c>
      <c r="AW25" s="314">
        <v>154</v>
      </c>
      <c r="AX25" s="314">
        <v>162</v>
      </c>
      <c r="AY25" s="314">
        <v>92</v>
      </c>
      <c r="AZ25" s="314">
        <v>210</v>
      </c>
      <c r="BA25" s="314">
        <v>787</v>
      </c>
      <c r="BB25" s="314">
        <v>991</v>
      </c>
      <c r="BC25" s="314">
        <v>488</v>
      </c>
      <c r="BD25" s="314">
        <v>740</v>
      </c>
      <c r="BE25" s="314">
        <v>732</v>
      </c>
      <c r="BF25" s="286">
        <v>1</v>
      </c>
      <c r="BG25" s="314">
        <v>3</v>
      </c>
      <c r="BH25" s="314">
        <v>5</v>
      </c>
      <c r="BI25" s="314">
        <v>1</v>
      </c>
      <c r="BJ25" s="314">
        <v>6</v>
      </c>
      <c r="BK25" s="314">
        <v>8</v>
      </c>
      <c r="BL25" s="314">
        <v>57</v>
      </c>
      <c r="BM25" s="314">
        <v>60</v>
      </c>
      <c r="BN25" s="314">
        <v>12</v>
      </c>
      <c r="BO25" s="314">
        <v>21</v>
      </c>
      <c r="BP25" s="314">
        <v>7</v>
      </c>
      <c r="BQ25" s="191">
        <f t="shared" si="0"/>
        <v>4729</v>
      </c>
      <c r="BR25" s="188">
        <v>51.152780714738846</v>
      </c>
    </row>
    <row r="26" spans="1:70" x14ac:dyDescent="0.25">
      <c r="A26" s="439"/>
      <c r="B26" s="30" t="s">
        <v>68</v>
      </c>
      <c r="C26" s="286">
        <v>78</v>
      </c>
      <c r="D26" s="314">
        <v>71</v>
      </c>
      <c r="E26" s="314">
        <v>137</v>
      </c>
      <c r="F26" s="314">
        <v>135</v>
      </c>
      <c r="G26" s="314">
        <v>86</v>
      </c>
      <c r="H26" s="314">
        <v>219</v>
      </c>
      <c r="I26" s="314">
        <v>538</v>
      </c>
      <c r="J26" s="314">
        <v>652</v>
      </c>
      <c r="K26" s="314">
        <v>222</v>
      </c>
      <c r="L26" s="314">
        <v>310</v>
      </c>
      <c r="M26" s="314">
        <v>375</v>
      </c>
      <c r="N26" s="286">
        <v>14</v>
      </c>
      <c r="O26" s="314">
        <v>11</v>
      </c>
      <c r="P26" s="314">
        <v>15</v>
      </c>
      <c r="Q26" s="314">
        <v>24</v>
      </c>
      <c r="R26" s="314">
        <v>13</v>
      </c>
      <c r="S26" s="314">
        <v>29</v>
      </c>
      <c r="T26" s="314">
        <v>160</v>
      </c>
      <c r="U26" s="314">
        <v>110</v>
      </c>
      <c r="V26" s="314">
        <v>27</v>
      </c>
      <c r="W26" s="314">
        <v>29</v>
      </c>
      <c r="X26" s="57">
        <v>24</v>
      </c>
      <c r="Y26" s="314">
        <v>63</v>
      </c>
      <c r="Z26" s="314">
        <v>66</v>
      </c>
      <c r="AA26" s="314">
        <v>116</v>
      </c>
      <c r="AB26" s="314">
        <v>120</v>
      </c>
      <c r="AC26" s="314">
        <v>90</v>
      </c>
      <c r="AD26" s="314">
        <v>157</v>
      </c>
      <c r="AE26" s="314">
        <v>579</v>
      </c>
      <c r="AF26" s="314">
        <v>698</v>
      </c>
      <c r="AG26" s="314">
        <v>232</v>
      </c>
      <c r="AH26" s="314">
        <v>400</v>
      </c>
      <c r="AI26" s="314">
        <v>615</v>
      </c>
      <c r="AJ26" s="286">
        <v>12</v>
      </c>
      <c r="AK26" s="314">
        <v>23</v>
      </c>
      <c r="AL26" s="314">
        <v>17</v>
      </c>
      <c r="AM26" s="314">
        <v>29</v>
      </c>
      <c r="AN26" s="314">
        <v>20</v>
      </c>
      <c r="AO26" s="314">
        <v>28</v>
      </c>
      <c r="AP26" s="314">
        <v>183</v>
      </c>
      <c r="AQ26" s="314">
        <v>124</v>
      </c>
      <c r="AR26" s="314">
        <v>24</v>
      </c>
      <c r="AS26" s="314">
        <v>45</v>
      </c>
      <c r="AT26" s="57">
        <v>33</v>
      </c>
      <c r="AU26" s="314">
        <v>141</v>
      </c>
      <c r="AV26" s="314">
        <v>137</v>
      </c>
      <c r="AW26" s="314">
        <v>253</v>
      </c>
      <c r="AX26" s="314">
        <v>255</v>
      </c>
      <c r="AY26" s="314">
        <v>176</v>
      </c>
      <c r="AZ26" s="314">
        <v>376</v>
      </c>
      <c r="BA26" s="314">
        <v>1117</v>
      </c>
      <c r="BB26" s="314">
        <v>1350</v>
      </c>
      <c r="BC26" s="314">
        <v>454</v>
      </c>
      <c r="BD26" s="314">
        <v>710</v>
      </c>
      <c r="BE26" s="314">
        <v>990</v>
      </c>
      <c r="BF26" s="286">
        <v>26</v>
      </c>
      <c r="BG26" s="314">
        <v>34</v>
      </c>
      <c r="BH26" s="314">
        <v>32</v>
      </c>
      <c r="BI26" s="314">
        <v>53</v>
      </c>
      <c r="BJ26" s="314">
        <v>33</v>
      </c>
      <c r="BK26" s="314">
        <v>57</v>
      </c>
      <c r="BL26" s="314">
        <v>343</v>
      </c>
      <c r="BM26" s="314">
        <v>234</v>
      </c>
      <c r="BN26" s="314">
        <v>51</v>
      </c>
      <c r="BO26" s="314">
        <v>74</v>
      </c>
      <c r="BP26" s="314">
        <v>57</v>
      </c>
      <c r="BQ26" s="191">
        <f t="shared" si="0"/>
        <v>6953</v>
      </c>
      <c r="BR26" s="188">
        <v>47.422767150870129</v>
      </c>
    </row>
    <row r="27" spans="1:70" x14ac:dyDescent="0.25">
      <c r="A27" s="439"/>
      <c r="B27" s="30" t="s">
        <v>69</v>
      </c>
      <c r="C27" s="286">
        <v>28</v>
      </c>
      <c r="D27" s="314">
        <v>22</v>
      </c>
      <c r="E27" s="314">
        <v>35</v>
      </c>
      <c r="F27" s="314">
        <v>63</v>
      </c>
      <c r="G27" s="314">
        <v>50</v>
      </c>
      <c r="H27" s="314">
        <v>87</v>
      </c>
      <c r="I27" s="314">
        <v>270</v>
      </c>
      <c r="J27" s="314">
        <v>330</v>
      </c>
      <c r="K27" s="314">
        <v>120</v>
      </c>
      <c r="L27" s="314">
        <v>171</v>
      </c>
      <c r="M27" s="314">
        <v>189</v>
      </c>
      <c r="N27" s="286">
        <v>1</v>
      </c>
      <c r="O27" s="314"/>
      <c r="P27" s="314"/>
      <c r="Q27" s="314"/>
      <c r="R27" s="314">
        <v>3</v>
      </c>
      <c r="S27" s="314">
        <v>1</v>
      </c>
      <c r="T27" s="314">
        <v>21</v>
      </c>
      <c r="U27" s="314">
        <v>24</v>
      </c>
      <c r="V27" s="314">
        <v>5</v>
      </c>
      <c r="W27" s="314">
        <v>3</v>
      </c>
      <c r="X27" s="57">
        <v>1</v>
      </c>
      <c r="Y27" s="314">
        <v>36</v>
      </c>
      <c r="Z27" s="314">
        <v>42</v>
      </c>
      <c r="AA27" s="314">
        <v>46</v>
      </c>
      <c r="AB27" s="314">
        <v>59</v>
      </c>
      <c r="AC27" s="314">
        <v>35</v>
      </c>
      <c r="AD27" s="314">
        <v>89</v>
      </c>
      <c r="AE27" s="314">
        <v>272</v>
      </c>
      <c r="AF27" s="314">
        <v>344</v>
      </c>
      <c r="AG27" s="314">
        <v>132</v>
      </c>
      <c r="AH27" s="314">
        <v>193</v>
      </c>
      <c r="AI27" s="314">
        <v>249</v>
      </c>
      <c r="AJ27" s="286">
        <v>1</v>
      </c>
      <c r="AK27" s="314">
        <v>1</v>
      </c>
      <c r="AL27" s="314"/>
      <c r="AM27" s="314">
        <v>3</v>
      </c>
      <c r="AN27" s="314"/>
      <c r="AO27" s="314">
        <v>5</v>
      </c>
      <c r="AP27" s="314">
        <v>40</v>
      </c>
      <c r="AQ27" s="314">
        <v>24</v>
      </c>
      <c r="AR27" s="314">
        <v>4</v>
      </c>
      <c r="AS27" s="314">
        <v>6</v>
      </c>
      <c r="AT27" s="57">
        <v>5</v>
      </c>
      <c r="AU27" s="314">
        <v>64</v>
      </c>
      <c r="AV27" s="314">
        <v>64</v>
      </c>
      <c r="AW27" s="314">
        <v>81</v>
      </c>
      <c r="AX27" s="314">
        <v>122</v>
      </c>
      <c r="AY27" s="314">
        <v>85</v>
      </c>
      <c r="AZ27" s="314">
        <v>176</v>
      </c>
      <c r="BA27" s="314">
        <v>542</v>
      </c>
      <c r="BB27" s="314">
        <v>674</v>
      </c>
      <c r="BC27" s="314">
        <v>252</v>
      </c>
      <c r="BD27" s="314">
        <v>364</v>
      </c>
      <c r="BE27" s="314">
        <v>438</v>
      </c>
      <c r="BF27" s="286">
        <v>2</v>
      </c>
      <c r="BG27" s="314">
        <v>1</v>
      </c>
      <c r="BH27" s="314"/>
      <c r="BI27" s="314">
        <v>3</v>
      </c>
      <c r="BJ27" s="314">
        <v>3</v>
      </c>
      <c r="BK27" s="314">
        <v>6</v>
      </c>
      <c r="BL27" s="314">
        <v>61</v>
      </c>
      <c r="BM27" s="314">
        <v>48</v>
      </c>
      <c r="BN27" s="314">
        <v>9</v>
      </c>
      <c r="BO27" s="314">
        <v>9</v>
      </c>
      <c r="BP27" s="314">
        <v>6</v>
      </c>
      <c r="BQ27" s="191">
        <f t="shared" si="0"/>
        <v>3010</v>
      </c>
      <c r="BR27" s="188">
        <v>48.867109634551497</v>
      </c>
    </row>
    <row r="28" spans="1:70" x14ac:dyDescent="0.25">
      <c r="A28" s="439"/>
      <c r="B28" s="30" t="s">
        <v>70</v>
      </c>
      <c r="C28" s="286">
        <v>40</v>
      </c>
      <c r="D28" s="314">
        <v>52</v>
      </c>
      <c r="E28" s="314">
        <v>62</v>
      </c>
      <c r="F28" s="314">
        <v>81</v>
      </c>
      <c r="G28" s="314">
        <v>52</v>
      </c>
      <c r="H28" s="314">
        <v>82</v>
      </c>
      <c r="I28" s="314">
        <v>301</v>
      </c>
      <c r="J28" s="314">
        <v>408</v>
      </c>
      <c r="K28" s="314">
        <v>175</v>
      </c>
      <c r="L28" s="314">
        <v>274</v>
      </c>
      <c r="M28" s="314">
        <v>372</v>
      </c>
      <c r="N28" s="286">
        <v>2</v>
      </c>
      <c r="O28" s="314">
        <v>1</v>
      </c>
      <c r="P28" s="314">
        <v>3</v>
      </c>
      <c r="Q28" s="314">
        <v>2</v>
      </c>
      <c r="R28" s="314">
        <v>6</v>
      </c>
      <c r="S28" s="314">
        <v>5</v>
      </c>
      <c r="T28" s="314">
        <v>42</v>
      </c>
      <c r="U28" s="314">
        <v>32</v>
      </c>
      <c r="V28" s="314">
        <v>3</v>
      </c>
      <c r="W28" s="314">
        <v>18</v>
      </c>
      <c r="X28" s="57">
        <v>16</v>
      </c>
      <c r="Y28" s="314">
        <v>47</v>
      </c>
      <c r="Z28" s="314">
        <v>41</v>
      </c>
      <c r="AA28" s="314">
        <v>72</v>
      </c>
      <c r="AB28" s="314">
        <v>101</v>
      </c>
      <c r="AC28" s="314">
        <v>49</v>
      </c>
      <c r="AD28" s="314">
        <v>97</v>
      </c>
      <c r="AE28" s="314">
        <v>336</v>
      </c>
      <c r="AF28" s="314">
        <v>445</v>
      </c>
      <c r="AG28" s="314">
        <v>189</v>
      </c>
      <c r="AH28" s="314">
        <v>382</v>
      </c>
      <c r="AI28" s="314">
        <v>491</v>
      </c>
      <c r="AJ28" s="286">
        <v>3</v>
      </c>
      <c r="AK28" s="314">
        <v>4</v>
      </c>
      <c r="AL28" s="314">
        <v>5</v>
      </c>
      <c r="AM28" s="314">
        <v>10</v>
      </c>
      <c r="AN28" s="314">
        <v>4</v>
      </c>
      <c r="AO28" s="314">
        <v>6</v>
      </c>
      <c r="AP28" s="314">
        <v>48</v>
      </c>
      <c r="AQ28" s="314">
        <v>35</v>
      </c>
      <c r="AR28" s="314">
        <v>5</v>
      </c>
      <c r="AS28" s="314">
        <v>21</v>
      </c>
      <c r="AT28" s="57">
        <v>19</v>
      </c>
      <c r="AU28" s="314">
        <v>87</v>
      </c>
      <c r="AV28" s="314">
        <v>93</v>
      </c>
      <c r="AW28" s="314">
        <v>134</v>
      </c>
      <c r="AX28" s="314">
        <v>182</v>
      </c>
      <c r="AY28" s="314">
        <v>101</v>
      </c>
      <c r="AZ28" s="314">
        <v>179</v>
      </c>
      <c r="BA28" s="314">
        <v>637</v>
      </c>
      <c r="BB28" s="314">
        <v>853</v>
      </c>
      <c r="BC28" s="314">
        <v>364</v>
      </c>
      <c r="BD28" s="314">
        <v>656</v>
      </c>
      <c r="BE28" s="314">
        <v>863</v>
      </c>
      <c r="BF28" s="286">
        <v>5</v>
      </c>
      <c r="BG28" s="314">
        <v>5</v>
      </c>
      <c r="BH28" s="314">
        <v>8</v>
      </c>
      <c r="BI28" s="314">
        <v>12</v>
      </c>
      <c r="BJ28" s="314">
        <v>10</v>
      </c>
      <c r="BK28" s="314">
        <v>11</v>
      </c>
      <c r="BL28" s="314">
        <v>90</v>
      </c>
      <c r="BM28" s="314">
        <v>67</v>
      </c>
      <c r="BN28" s="314">
        <v>8</v>
      </c>
      <c r="BO28" s="314">
        <v>39</v>
      </c>
      <c r="BP28" s="314">
        <v>35</v>
      </c>
      <c r="BQ28" s="191">
        <f t="shared" si="0"/>
        <v>4439</v>
      </c>
      <c r="BR28" s="188">
        <v>52.033002928587521</v>
      </c>
    </row>
    <row r="29" spans="1:70" x14ac:dyDescent="0.25">
      <c r="A29" s="439"/>
      <c r="B29" s="30" t="s">
        <v>71</v>
      </c>
      <c r="C29" s="286">
        <v>26</v>
      </c>
      <c r="D29" s="314">
        <v>30</v>
      </c>
      <c r="E29" s="314">
        <v>35</v>
      </c>
      <c r="F29" s="314">
        <v>48</v>
      </c>
      <c r="G29" s="314">
        <v>26</v>
      </c>
      <c r="H29" s="314">
        <v>64</v>
      </c>
      <c r="I29" s="314">
        <v>147</v>
      </c>
      <c r="J29" s="314">
        <v>227</v>
      </c>
      <c r="K29" s="314">
        <v>78</v>
      </c>
      <c r="L29" s="314">
        <v>154</v>
      </c>
      <c r="M29" s="314">
        <v>144</v>
      </c>
      <c r="N29" s="286"/>
      <c r="O29" s="314"/>
      <c r="P29" s="314">
        <v>2</v>
      </c>
      <c r="Q29" s="314">
        <v>1</v>
      </c>
      <c r="R29" s="314"/>
      <c r="S29" s="314">
        <v>5</v>
      </c>
      <c r="T29" s="314">
        <v>14</v>
      </c>
      <c r="U29" s="314">
        <v>14</v>
      </c>
      <c r="V29" s="314">
        <v>2</v>
      </c>
      <c r="W29" s="314">
        <v>5</v>
      </c>
      <c r="X29" s="57">
        <v>4</v>
      </c>
      <c r="Y29" s="314">
        <v>25</v>
      </c>
      <c r="Z29" s="314">
        <v>26</v>
      </c>
      <c r="AA29" s="314">
        <v>47</v>
      </c>
      <c r="AB29" s="314">
        <v>56</v>
      </c>
      <c r="AC29" s="314">
        <v>21</v>
      </c>
      <c r="AD29" s="314">
        <v>48</v>
      </c>
      <c r="AE29" s="314">
        <v>191</v>
      </c>
      <c r="AF29" s="314">
        <v>243</v>
      </c>
      <c r="AG29" s="314">
        <v>117</v>
      </c>
      <c r="AH29" s="314">
        <v>147</v>
      </c>
      <c r="AI29" s="314">
        <v>187</v>
      </c>
      <c r="AJ29" s="286"/>
      <c r="AK29" s="314">
        <v>1</v>
      </c>
      <c r="AL29" s="314">
        <v>1</v>
      </c>
      <c r="AM29" s="314">
        <v>1</v>
      </c>
      <c r="AN29" s="314"/>
      <c r="AO29" s="314">
        <v>2</v>
      </c>
      <c r="AP29" s="314">
        <v>14</v>
      </c>
      <c r="AQ29" s="314">
        <v>13</v>
      </c>
      <c r="AR29" s="314">
        <v>3</v>
      </c>
      <c r="AS29" s="314">
        <v>10</v>
      </c>
      <c r="AT29" s="57">
        <v>3</v>
      </c>
      <c r="AU29" s="314">
        <v>51</v>
      </c>
      <c r="AV29" s="314">
        <v>56</v>
      </c>
      <c r="AW29" s="314">
        <v>82</v>
      </c>
      <c r="AX29" s="314">
        <v>104</v>
      </c>
      <c r="AY29" s="314">
        <v>47</v>
      </c>
      <c r="AZ29" s="314">
        <v>112</v>
      </c>
      <c r="BA29" s="314">
        <v>338</v>
      </c>
      <c r="BB29" s="314">
        <v>470</v>
      </c>
      <c r="BC29" s="314">
        <v>195</v>
      </c>
      <c r="BD29" s="314">
        <v>301</v>
      </c>
      <c r="BE29" s="314">
        <v>331</v>
      </c>
      <c r="BF29" s="286"/>
      <c r="BG29" s="314">
        <v>1</v>
      </c>
      <c r="BH29" s="314">
        <v>3</v>
      </c>
      <c r="BI29" s="314">
        <v>2</v>
      </c>
      <c r="BJ29" s="314"/>
      <c r="BK29" s="314">
        <v>7</v>
      </c>
      <c r="BL29" s="314">
        <v>28</v>
      </c>
      <c r="BM29" s="314">
        <v>27</v>
      </c>
      <c r="BN29" s="314">
        <v>5</v>
      </c>
      <c r="BO29" s="314">
        <v>15</v>
      </c>
      <c r="BP29" s="314">
        <v>7</v>
      </c>
      <c r="BQ29" s="191">
        <f t="shared" si="0"/>
        <v>2182</v>
      </c>
      <c r="BR29" s="188">
        <v>49.604491292392304</v>
      </c>
    </row>
    <row r="30" spans="1:70" x14ac:dyDescent="0.25">
      <c r="A30" s="438" t="s">
        <v>127</v>
      </c>
      <c r="B30" s="30" t="s">
        <v>72</v>
      </c>
      <c r="C30" s="286">
        <v>126</v>
      </c>
      <c r="D30" s="314">
        <v>96</v>
      </c>
      <c r="E30" s="314">
        <v>147</v>
      </c>
      <c r="F30" s="314">
        <v>175</v>
      </c>
      <c r="G30" s="314">
        <v>114</v>
      </c>
      <c r="H30" s="314">
        <v>320</v>
      </c>
      <c r="I30" s="314">
        <v>1016</v>
      </c>
      <c r="J30" s="314">
        <v>734</v>
      </c>
      <c r="K30" s="314">
        <v>287</v>
      </c>
      <c r="L30" s="314">
        <v>329</v>
      </c>
      <c r="M30" s="314">
        <v>319</v>
      </c>
      <c r="N30" s="286">
        <v>26</v>
      </c>
      <c r="O30" s="314">
        <v>31</v>
      </c>
      <c r="P30" s="314">
        <v>43</v>
      </c>
      <c r="Q30" s="314">
        <v>52</v>
      </c>
      <c r="R30" s="314">
        <v>25</v>
      </c>
      <c r="S30" s="314">
        <v>65</v>
      </c>
      <c r="T30" s="314">
        <v>393</v>
      </c>
      <c r="U30" s="314">
        <v>267</v>
      </c>
      <c r="V30" s="314">
        <v>47</v>
      </c>
      <c r="W30" s="314">
        <v>36</v>
      </c>
      <c r="X30" s="57">
        <v>34</v>
      </c>
      <c r="Y30" s="314">
        <v>125</v>
      </c>
      <c r="Z30" s="314">
        <v>119</v>
      </c>
      <c r="AA30" s="314">
        <v>140</v>
      </c>
      <c r="AB30" s="314">
        <v>156</v>
      </c>
      <c r="AC30" s="314">
        <v>123</v>
      </c>
      <c r="AD30" s="314">
        <v>294</v>
      </c>
      <c r="AE30" s="314">
        <v>938</v>
      </c>
      <c r="AF30" s="314">
        <v>770</v>
      </c>
      <c r="AG30" s="314">
        <v>283</v>
      </c>
      <c r="AH30" s="314">
        <v>431</v>
      </c>
      <c r="AI30" s="314">
        <v>537</v>
      </c>
      <c r="AJ30" s="286">
        <v>34</v>
      </c>
      <c r="AK30" s="314">
        <v>25</v>
      </c>
      <c r="AL30" s="314">
        <v>48</v>
      </c>
      <c r="AM30" s="314">
        <v>74</v>
      </c>
      <c r="AN30" s="314">
        <v>32</v>
      </c>
      <c r="AO30" s="314">
        <v>74</v>
      </c>
      <c r="AP30" s="314">
        <v>377</v>
      </c>
      <c r="AQ30" s="314">
        <v>227</v>
      </c>
      <c r="AR30" s="314">
        <v>43</v>
      </c>
      <c r="AS30" s="314">
        <v>63</v>
      </c>
      <c r="AT30" s="57">
        <v>34</v>
      </c>
      <c r="AU30" s="314">
        <v>251</v>
      </c>
      <c r="AV30" s="314">
        <v>215</v>
      </c>
      <c r="AW30" s="314">
        <v>287</v>
      </c>
      <c r="AX30" s="314">
        <v>331</v>
      </c>
      <c r="AY30" s="314">
        <v>237</v>
      </c>
      <c r="AZ30" s="314">
        <v>614</v>
      </c>
      <c r="BA30" s="314">
        <v>1954</v>
      </c>
      <c r="BB30" s="314">
        <v>1504</v>
      </c>
      <c r="BC30" s="314">
        <v>570</v>
      </c>
      <c r="BD30" s="314">
        <v>760</v>
      </c>
      <c r="BE30" s="314">
        <v>856</v>
      </c>
      <c r="BF30" s="286">
        <v>60</v>
      </c>
      <c r="BG30" s="314">
        <v>56</v>
      </c>
      <c r="BH30" s="314">
        <v>91</v>
      </c>
      <c r="BI30" s="314">
        <v>126</v>
      </c>
      <c r="BJ30" s="314">
        <v>57</v>
      </c>
      <c r="BK30" s="314">
        <v>139</v>
      </c>
      <c r="BL30" s="314">
        <v>770</v>
      </c>
      <c r="BM30" s="314">
        <v>494</v>
      </c>
      <c r="BN30" s="314">
        <v>90</v>
      </c>
      <c r="BO30" s="314">
        <v>99</v>
      </c>
      <c r="BP30" s="314">
        <v>68</v>
      </c>
      <c r="BQ30" s="191">
        <f t="shared" si="0"/>
        <v>9629</v>
      </c>
      <c r="BR30" s="188">
        <v>42.55805379582511</v>
      </c>
    </row>
    <row r="31" spans="1:70" x14ac:dyDescent="0.25">
      <c r="A31" s="438"/>
      <c r="B31" s="30" t="s">
        <v>73</v>
      </c>
      <c r="C31" s="286">
        <v>28</v>
      </c>
      <c r="D31" s="314">
        <v>40</v>
      </c>
      <c r="E31" s="314">
        <v>71</v>
      </c>
      <c r="F31" s="314">
        <v>65</v>
      </c>
      <c r="G31" s="314">
        <v>60</v>
      </c>
      <c r="H31" s="314">
        <v>124</v>
      </c>
      <c r="I31" s="314">
        <v>377</v>
      </c>
      <c r="J31" s="314">
        <v>283</v>
      </c>
      <c r="K31" s="314">
        <v>128</v>
      </c>
      <c r="L31" s="314">
        <v>234</v>
      </c>
      <c r="M31" s="314">
        <v>155</v>
      </c>
      <c r="N31" s="286">
        <v>1</v>
      </c>
      <c r="O31" s="314">
        <v>1</v>
      </c>
      <c r="P31" s="314">
        <v>6</v>
      </c>
      <c r="Q31" s="314">
        <v>7</v>
      </c>
      <c r="R31" s="314">
        <v>3</v>
      </c>
      <c r="S31" s="314">
        <v>17</v>
      </c>
      <c r="T31" s="314">
        <v>184</v>
      </c>
      <c r="U31" s="314">
        <v>70</v>
      </c>
      <c r="V31" s="314">
        <v>17</v>
      </c>
      <c r="W31" s="314">
        <v>21</v>
      </c>
      <c r="X31" s="57">
        <v>11</v>
      </c>
      <c r="Y31" s="314">
        <v>27</v>
      </c>
      <c r="Z31" s="314">
        <v>36</v>
      </c>
      <c r="AA31" s="314">
        <v>50</v>
      </c>
      <c r="AB31" s="314">
        <v>73</v>
      </c>
      <c r="AC31" s="314">
        <v>41</v>
      </c>
      <c r="AD31" s="314">
        <v>84</v>
      </c>
      <c r="AE31" s="314">
        <v>269</v>
      </c>
      <c r="AF31" s="314">
        <v>282</v>
      </c>
      <c r="AG31" s="314">
        <v>125</v>
      </c>
      <c r="AH31" s="314">
        <v>276</v>
      </c>
      <c r="AI31" s="314">
        <v>268</v>
      </c>
      <c r="AJ31" s="286">
        <v>4</v>
      </c>
      <c r="AK31" s="314">
        <v>2</v>
      </c>
      <c r="AL31" s="314">
        <v>3</v>
      </c>
      <c r="AM31" s="314">
        <v>10</v>
      </c>
      <c r="AN31" s="314">
        <v>7</v>
      </c>
      <c r="AO31" s="314">
        <v>8</v>
      </c>
      <c r="AP31" s="314">
        <v>108</v>
      </c>
      <c r="AQ31" s="314">
        <v>50</v>
      </c>
      <c r="AR31" s="314">
        <v>11</v>
      </c>
      <c r="AS31" s="314">
        <v>13</v>
      </c>
      <c r="AT31" s="57">
        <v>7</v>
      </c>
      <c r="AU31" s="314">
        <v>55</v>
      </c>
      <c r="AV31" s="314">
        <v>76</v>
      </c>
      <c r="AW31" s="314">
        <v>121</v>
      </c>
      <c r="AX31" s="314">
        <v>138</v>
      </c>
      <c r="AY31" s="314">
        <v>101</v>
      </c>
      <c r="AZ31" s="314">
        <v>208</v>
      </c>
      <c r="BA31" s="314">
        <v>646</v>
      </c>
      <c r="BB31" s="314">
        <v>565</v>
      </c>
      <c r="BC31" s="314">
        <v>253</v>
      </c>
      <c r="BD31" s="314">
        <v>510</v>
      </c>
      <c r="BE31" s="314">
        <v>423</v>
      </c>
      <c r="BF31" s="286">
        <v>5</v>
      </c>
      <c r="BG31" s="314">
        <v>3</v>
      </c>
      <c r="BH31" s="314">
        <v>9</v>
      </c>
      <c r="BI31" s="314">
        <v>17</v>
      </c>
      <c r="BJ31" s="314">
        <v>10</v>
      </c>
      <c r="BK31" s="314">
        <v>25</v>
      </c>
      <c r="BL31" s="314">
        <v>292</v>
      </c>
      <c r="BM31" s="314">
        <v>120</v>
      </c>
      <c r="BN31" s="314">
        <v>28</v>
      </c>
      <c r="BO31" s="314">
        <v>34</v>
      </c>
      <c r="BP31" s="314">
        <v>18</v>
      </c>
      <c r="BQ31" s="191">
        <f t="shared" si="0"/>
        <v>3657</v>
      </c>
      <c r="BR31" s="188">
        <v>46.986464315012306</v>
      </c>
    </row>
    <row r="32" spans="1:70" x14ac:dyDescent="0.25">
      <c r="A32" s="438"/>
      <c r="B32" s="30" t="s">
        <v>74</v>
      </c>
      <c r="C32" s="286">
        <v>41</v>
      </c>
      <c r="D32" s="314">
        <v>48</v>
      </c>
      <c r="E32" s="314">
        <v>76</v>
      </c>
      <c r="F32" s="314">
        <v>67</v>
      </c>
      <c r="G32" s="314">
        <v>48</v>
      </c>
      <c r="H32" s="314">
        <v>119</v>
      </c>
      <c r="I32" s="314">
        <v>370</v>
      </c>
      <c r="J32" s="314">
        <v>294</v>
      </c>
      <c r="K32" s="314">
        <v>114</v>
      </c>
      <c r="L32" s="314">
        <v>160</v>
      </c>
      <c r="M32" s="314">
        <v>149</v>
      </c>
      <c r="N32" s="286">
        <v>15</v>
      </c>
      <c r="O32" s="314">
        <v>16</v>
      </c>
      <c r="P32" s="314">
        <v>23</v>
      </c>
      <c r="Q32" s="314">
        <v>26</v>
      </c>
      <c r="R32" s="314">
        <v>12</v>
      </c>
      <c r="S32" s="314">
        <v>30</v>
      </c>
      <c r="T32" s="314">
        <v>165</v>
      </c>
      <c r="U32" s="314">
        <v>92</v>
      </c>
      <c r="V32" s="314">
        <v>15</v>
      </c>
      <c r="W32" s="314">
        <v>11</v>
      </c>
      <c r="X32" s="57">
        <v>20</v>
      </c>
      <c r="Y32" s="314">
        <v>56</v>
      </c>
      <c r="Z32" s="314">
        <v>59</v>
      </c>
      <c r="AA32" s="314">
        <v>78</v>
      </c>
      <c r="AB32" s="314">
        <v>71</v>
      </c>
      <c r="AC32" s="314">
        <v>41</v>
      </c>
      <c r="AD32" s="314">
        <v>116</v>
      </c>
      <c r="AE32" s="314">
        <v>358</v>
      </c>
      <c r="AF32" s="314">
        <v>302</v>
      </c>
      <c r="AG32" s="314">
        <v>119</v>
      </c>
      <c r="AH32" s="314">
        <v>198</v>
      </c>
      <c r="AI32" s="314">
        <v>220</v>
      </c>
      <c r="AJ32" s="286">
        <v>12</v>
      </c>
      <c r="AK32" s="314">
        <v>15</v>
      </c>
      <c r="AL32" s="314">
        <v>17</v>
      </c>
      <c r="AM32" s="314">
        <v>17</v>
      </c>
      <c r="AN32" s="314">
        <v>9</v>
      </c>
      <c r="AO32" s="314">
        <v>32</v>
      </c>
      <c r="AP32" s="314">
        <v>167</v>
      </c>
      <c r="AQ32" s="314">
        <v>93</v>
      </c>
      <c r="AR32" s="314">
        <v>17</v>
      </c>
      <c r="AS32" s="314">
        <v>26</v>
      </c>
      <c r="AT32" s="57">
        <v>15</v>
      </c>
      <c r="AU32" s="314">
        <v>97</v>
      </c>
      <c r="AV32" s="314">
        <v>107</v>
      </c>
      <c r="AW32" s="314">
        <v>154</v>
      </c>
      <c r="AX32" s="314">
        <v>138</v>
      </c>
      <c r="AY32" s="314">
        <v>89</v>
      </c>
      <c r="AZ32" s="314">
        <v>235</v>
      </c>
      <c r="BA32" s="314">
        <v>728</v>
      </c>
      <c r="BB32" s="314">
        <v>596</v>
      </c>
      <c r="BC32" s="314">
        <v>233</v>
      </c>
      <c r="BD32" s="314">
        <v>358</v>
      </c>
      <c r="BE32" s="314">
        <v>369</v>
      </c>
      <c r="BF32" s="286">
        <v>27</v>
      </c>
      <c r="BG32" s="314">
        <v>31</v>
      </c>
      <c r="BH32" s="314">
        <v>40</v>
      </c>
      <c r="BI32" s="314">
        <v>43</v>
      </c>
      <c r="BJ32" s="314">
        <v>21</v>
      </c>
      <c r="BK32" s="314">
        <v>62</v>
      </c>
      <c r="BL32" s="314">
        <v>332</v>
      </c>
      <c r="BM32" s="314">
        <v>185</v>
      </c>
      <c r="BN32" s="314">
        <v>32</v>
      </c>
      <c r="BO32" s="314">
        <v>37</v>
      </c>
      <c r="BP32" s="314">
        <v>35</v>
      </c>
      <c r="BQ32" s="191">
        <f t="shared" si="0"/>
        <v>3949</v>
      </c>
      <c r="BR32" s="188">
        <v>42.744618890858447</v>
      </c>
    </row>
    <row r="33" spans="1:70" x14ac:dyDescent="0.25">
      <c r="A33" s="438"/>
      <c r="B33" s="30" t="s">
        <v>75</v>
      </c>
      <c r="C33" s="286">
        <v>31</v>
      </c>
      <c r="D33" s="314">
        <v>38</v>
      </c>
      <c r="E33" s="314">
        <v>44</v>
      </c>
      <c r="F33" s="314">
        <v>69</v>
      </c>
      <c r="G33" s="314">
        <v>45</v>
      </c>
      <c r="H33" s="314">
        <v>89</v>
      </c>
      <c r="I33" s="314">
        <v>248</v>
      </c>
      <c r="J33" s="314">
        <v>285</v>
      </c>
      <c r="K33" s="314">
        <v>139</v>
      </c>
      <c r="L33" s="314">
        <v>186</v>
      </c>
      <c r="M33" s="314">
        <v>133</v>
      </c>
      <c r="N33" s="286">
        <v>2</v>
      </c>
      <c r="O33" s="314">
        <v>1</v>
      </c>
      <c r="P33" s="314">
        <v>1</v>
      </c>
      <c r="Q33" s="314">
        <v>6</v>
      </c>
      <c r="R33" s="314">
        <v>3</v>
      </c>
      <c r="S33" s="314">
        <v>6</v>
      </c>
      <c r="T33" s="314">
        <v>24</v>
      </c>
      <c r="U33" s="314">
        <v>23</v>
      </c>
      <c r="V33" s="314">
        <v>5</v>
      </c>
      <c r="W33" s="314">
        <v>6</v>
      </c>
      <c r="X33" s="57">
        <v>5</v>
      </c>
      <c r="Y33" s="314">
        <v>25</v>
      </c>
      <c r="Z33" s="314">
        <v>29</v>
      </c>
      <c r="AA33" s="314">
        <v>41</v>
      </c>
      <c r="AB33" s="314">
        <v>64</v>
      </c>
      <c r="AC33" s="314">
        <v>31</v>
      </c>
      <c r="AD33" s="314">
        <v>83</v>
      </c>
      <c r="AE33" s="314">
        <v>266</v>
      </c>
      <c r="AF33" s="314">
        <v>328</v>
      </c>
      <c r="AG33" s="314">
        <v>140</v>
      </c>
      <c r="AH33" s="314">
        <v>172</v>
      </c>
      <c r="AI33" s="314">
        <v>137</v>
      </c>
      <c r="AJ33" s="286">
        <v>1</v>
      </c>
      <c r="AK33" s="314">
        <v>2</v>
      </c>
      <c r="AL33" s="314">
        <v>5</v>
      </c>
      <c r="AM33" s="314">
        <v>3</v>
      </c>
      <c r="AN33" s="314">
        <v>3</v>
      </c>
      <c r="AO33" s="314">
        <v>5</v>
      </c>
      <c r="AP33" s="314">
        <v>27</v>
      </c>
      <c r="AQ33" s="314">
        <v>21</v>
      </c>
      <c r="AR33" s="314">
        <v>7</v>
      </c>
      <c r="AS33" s="314">
        <v>7</v>
      </c>
      <c r="AT33" s="57">
        <v>3</v>
      </c>
      <c r="AU33" s="314">
        <v>56</v>
      </c>
      <c r="AV33" s="314">
        <v>67</v>
      </c>
      <c r="AW33" s="314">
        <v>85</v>
      </c>
      <c r="AX33" s="314">
        <v>133</v>
      </c>
      <c r="AY33" s="314">
        <v>76</v>
      </c>
      <c r="AZ33" s="314">
        <v>172</v>
      </c>
      <c r="BA33" s="314">
        <v>514</v>
      </c>
      <c r="BB33" s="314">
        <v>613</v>
      </c>
      <c r="BC33" s="314">
        <v>279</v>
      </c>
      <c r="BD33" s="314">
        <v>358</v>
      </c>
      <c r="BE33" s="314">
        <v>270</v>
      </c>
      <c r="BF33" s="286">
        <v>3</v>
      </c>
      <c r="BG33" s="314">
        <v>3</v>
      </c>
      <c r="BH33" s="314">
        <v>6</v>
      </c>
      <c r="BI33" s="314">
        <v>9</v>
      </c>
      <c r="BJ33" s="314">
        <v>6</v>
      </c>
      <c r="BK33" s="314">
        <v>11</v>
      </c>
      <c r="BL33" s="314">
        <v>51</v>
      </c>
      <c r="BM33" s="314">
        <v>44</v>
      </c>
      <c r="BN33" s="314">
        <v>12</v>
      </c>
      <c r="BO33" s="314">
        <v>13</v>
      </c>
      <c r="BP33" s="314">
        <v>8</v>
      </c>
      <c r="BQ33" s="191">
        <f t="shared" si="0"/>
        <v>2789</v>
      </c>
      <c r="BR33" s="188">
        <v>46.796880602366443</v>
      </c>
    </row>
    <row r="34" spans="1:70" x14ac:dyDescent="0.25">
      <c r="A34" s="438"/>
      <c r="B34" s="30" t="s">
        <v>76</v>
      </c>
      <c r="C34" s="286">
        <v>13</v>
      </c>
      <c r="D34" s="314">
        <v>19</v>
      </c>
      <c r="E34" s="314">
        <v>25</v>
      </c>
      <c r="F34" s="314">
        <v>18</v>
      </c>
      <c r="G34" s="314">
        <v>12</v>
      </c>
      <c r="H34" s="314">
        <v>27</v>
      </c>
      <c r="I34" s="314">
        <v>106</v>
      </c>
      <c r="J34" s="314">
        <v>110</v>
      </c>
      <c r="K34" s="314">
        <v>50</v>
      </c>
      <c r="L34" s="314">
        <v>57</v>
      </c>
      <c r="M34" s="314">
        <v>54</v>
      </c>
      <c r="N34" s="286"/>
      <c r="O34" s="314"/>
      <c r="P34" s="314"/>
      <c r="Q34" s="314">
        <v>1</v>
      </c>
      <c r="R34" s="314"/>
      <c r="S34" s="314"/>
      <c r="T34" s="314">
        <v>8</v>
      </c>
      <c r="U34" s="314">
        <v>6</v>
      </c>
      <c r="V34" s="314">
        <v>4</v>
      </c>
      <c r="W34" s="314">
        <v>2</v>
      </c>
      <c r="X34" s="57">
        <v>2</v>
      </c>
      <c r="Y34" s="314">
        <v>16</v>
      </c>
      <c r="Z34" s="314">
        <v>10</v>
      </c>
      <c r="AA34" s="314">
        <v>13</v>
      </c>
      <c r="AB34" s="314">
        <v>16</v>
      </c>
      <c r="AC34" s="314">
        <v>8</v>
      </c>
      <c r="AD34" s="314">
        <v>20</v>
      </c>
      <c r="AE34" s="314">
        <v>105</v>
      </c>
      <c r="AF34" s="314">
        <v>121</v>
      </c>
      <c r="AG34" s="314">
        <v>49</v>
      </c>
      <c r="AH34" s="314">
        <v>49</v>
      </c>
      <c r="AI34" s="314">
        <v>76</v>
      </c>
      <c r="AJ34" s="286"/>
      <c r="AK34" s="314"/>
      <c r="AL34" s="314"/>
      <c r="AM34" s="314"/>
      <c r="AN34" s="314"/>
      <c r="AO34" s="314"/>
      <c r="AP34" s="314">
        <v>7</v>
      </c>
      <c r="AQ34" s="314">
        <v>4</v>
      </c>
      <c r="AR34" s="314">
        <v>2</v>
      </c>
      <c r="AS34" s="314">
        <v>4</v>
      </c>
      <c r="AT34" s="57">
        <v>2</v>
      </c>
      <c r="AU34" s="314">
        <v>29</v>
      </c>
      <c r="AV34" s="314">
        <v>29</v>
      </c>
      <c r="AW34" s="314">
        <v>38</v>
      </c>
      <c r="AX34" s="314">
        <v>34</v>
      </c>
      <c r="AY34" s="314">
        <v>20</v>
      </c>
      <c r="AZ34" s="314">
        <v>47</v>
      </c>
      <c r="BA34" s="314">
        <v>211</v>
      </c>
      <c r="BB34" s="314">
        <v>231</v>
      </c>
      <c r="BC34" s="314">
        <v>99</v>
      </c>
      <c r="BD34" s="314">
        <v>106</v>
      </c>
      <c r="BE34" s="314">
        <v>130</v>
      </c>
      <c r="BF34" s="286"/>
      <c r="BG34" s="314"/>
      <c r="BH34" s="314"/>
      <c r="BI34" s="314">
        <v>1</v>
      </c>
      <c r="BJ34" s="314"/>
      <c r="BK34" s="314"/>
      <c r="BL34" s="314">
        <v>15</v>
      </c>
      <c r="BM34" s="314">
        <v>10</v>
      </c>
      <c r="BN34" s="314">
        <v>6</v>
      </c>
      <c r="BO34" s="314">
        <v>6</v>
      </c>
      <c r="BP34" s="314">
        <v>4</v>
      </c>
      <c r="BQ34" s="191">
        <f t="shared" si="0"/>
        <v>1016</v>
      </c>
      <c r="BR34" s="188">
        <v>48.034448818897637</v>
      </c>
    </row>
    <row r="35" spans="1:70" x14ac:dyDescent="0.25">
      <c r="A35" s="438"/>
      <c r="B35" s="30" t="s">
        <v>77</v>
      </c>
      <c r="C35" s="286">
        <v>6</v>
      </c>
      <c r="D35" s="314">
        <v>1</v>
      </c>
      <c r="E35" s="314">
        <v>3</v>
      </c>
      <c r="F35" s="314">
        <v>2</v>
      </c>
      <c r="G35" s="314">
        <v>5</v>
      </c>
      <c r="H35" s="314">
        <v>2</v>
      </c>
      <c r="I35" s="314">
        <v>12</v>
      </c>
      <c r="J35" s="314">
        <v>17</v>
      </c>
      <c r="K35" s="314">
        <v>13</v>
      </c>
      <c r="L35" s="314">
        <v>11</v>
      </c>
      <c r="M35" s="314">
        <v>6</v>
      </c>
      <c r="N35" s="286"/>
      <c r="O35" s="314"/>
      <c r="P35" s="314"/>
      <c r="Q35" s="314"/>
      <c r="R35" s="314"/>
      <c r="S35" s="314">
        <v>2</v>
      </c>
      <c r="T35" s="314">
        <v>6</v>
      </c>
      <c r="U35" s="314">
        <v>5</v>
      </c>
      <c r="V35" s="314"/>
      <c r="W35" s="314"/>
      <c r="X35" s="57">
        <v>2</v>
      </c>
      <c r="Y35" s="314">
        <v>3</v>
      </c>
      <c r="Z35" s="314">
        <v>2</v>
      </c>
      <c r="AA35" s="314">
        <v>1</v>
      </c>
      <c r="AB35" s="314">
        <v>4</v>
      </c>
      <c r="AC35" s="314">
        <v>5</v>
      </c>
      <c r="AD35" s="314">
        <v>4</v>
      </c>
      <c r="AE35" s="314">
        <v>19</v>
      </c>
      <c r="AF35" s="314">
        <v>17</v>
      </c>
      <c r="AG35" s="314">
        <v>12</v>
      </c>
      <c r="AH35" s="314">
        <v>11</v>
      </c>
      <c r="AI35" s="314">
        <v>11</v>
      </c>
      <c r="AJ35" s="286"/>
      <c r="AK35" s="314"/>
      <c r="AL35" s="314"/>
      <c r="AM35" s="314"/>
      <c r="AN35" s="314"/>
      <c r="AO35" s="314"/>
      <c r="AP35" s="314">
        <v>3</v>
      </c>
      <c r="AQ35" s="314">
        <v>5</v>
      </c>
      <c r="AR35" s="314"/>
      <c r="AS35" s="314">
        <v>1</v>
      </c>
      <c r="AT35" s="57">
        <v>1</v>
      </c>
      <c r="AU35" s="314">
        <v>9</v>
      </c>
      <c r="AV35" s="314">
        <v>3</v>
      </c>
      <c r="AW35" s="314">
        <v>4</v>
      </c>
      <c r="AX35" s="314">
        <v>6</v>
      </c>
      <c r="AY35" s="314">
        <v>10</v>
      </c>
      <c r="AZ35" s="314">
        <v>6</v>
      </c>
      <c r="BA35" s="314">
        <v>31</v>
      </c>
      <c r="BB35" s="314">
        <v>34</v>
      </c>
      <c r="BC35" s="314">
        <v>25</v>
      </c>
      <c r="BD35" s="314">
        <v>22</v>
      </c>
      <c r="BE35" s="314">
        <v>17</v>
      </c>
      <c r="BF35" s="286"/>
      <c r="BG35" s="314"/>
      <c r="BH35" s="314"/>
      <c r="BI35" s="314"/>
      <c r="BJ35" s="314"/>
      <c r="BK35" s="314">
        <v>2</v>
      </c>
      <c r="BL35" s="314">
        <v>9</v>
      </c>
      <c r="BM35" s="314">
        <v>10</v>
      </c>
      <c r="BN35" s="314"/>
      <c r="BO35" s="314">
        <v>1</v>
      </c>
      <c r="BP35" s="314">
        <v>3</v>
      </c>
      <c r="BQ35" s="191">
        <f t="shared" si="0"/>
        <v>192</v>
      </c>
      <c r="BR35" s="188">
        <v>47.239583333333336</v>
      </c>
    </row>
    <row r="36" spans="1:70" x14ac:dyDescent="0.25">
      <c r="A36" s="438"/>
      <c r="B36" s="30" t="s">
        <v>78</v>
      </c>
      <c r="C36" s="286">
        <v>61</v>
      </c>
      <c r="D36" s="314">
        <v>57</v>
      </c>
      <c r="E36" s="314">
        <v>75</v>
      </c>
      <c r="F36" s="314">
        <v>89</v>
      </c>
      <c r="G36" s="314">
        <v>64</v>
      </c>
      <c r="H36" s="314">
        <v>131</v>
      </c>
      <c r="I36" s="314">
        <v>395</v>
      </c>
      <c r="J36" s="314">
        <v>380</v>
      </c>
      <c r="K36" s="314">
        <v>133</v>
      </c>
      <c r="L36" s="314">
        <v>161</v>
      </c>
      <c r="M36" s="314">
        <v>207</v>
      </c>
      <c r="N36" s="286">
        <v>4</v>
      </c>
      <c r="O36" s="314">
        <v>7</v>
      </c>
      <c r="P36" s="314">
        <v>7</v>
      </c>
      <c r="Q36" s="314">
        <v>12</v>
      </c>
      <c r="R36" s="314">
        <v>9</v>
      </c>
      <c r="S36" s="314">
        <v>15</v>
      </c>
      <c r="T36" s="314">
        <v>80</v>
      </c>
      <c r="U36" s="314">
        <v>81</v>
      </c>
      <c r="V36" s="314">
        <v>4</v>
      </c>
      <c r="W36" s="314">
        <v>12</v>
      </c>
      <c r="X36" s="57">
        <v>12</v>
      </c>
      <c r="Y36" s="314">
        <v>47</v>
      </c>
      <c r="Z36" s="314">
        <v>74</v>
      </c>
      <c r="AA36" s="314">
        <v>88</v>
      </c>
      <c r="AB36" s="314">
        <v>86</v>
      </c>
      <c r="AC36" s="314">
        <v>64</v>
      </c>
      <c r="AD36" s="314">
        <v>116</v>
      </c>
      <c r="AE36" s="314">
        <v>417</v>
      </c>
      <c r="AF36" s="314">
        <v>404</v>
      </c>
      <c r="AG36" s="314">
        <v>114</v>
      </c>
      <c r="AH36" s="314">
        <v>217</v>
      </c>
      <c r="AI36" s="314">
        <v>270</v>
      </c>
      <c r="AJ36" s="286">
        <v>2</v>
      </c>
      <c r="AK36" s="314">
        <v>1</v>
      </c>
      <c r="AL36" s="314">
        <v>13</v>
      </c>
      <c r="AM36" s="314">
        <v>12</v>
      </c>
      <c r="AN36" s="314">
        <v>6</v>
      </c>
      <c r="AO36" s="314">
        <v>18</v>
      </c>
      <c r="AP36" s="314">
        <v>82</v>
      </c>
      <c r="AQ36" s="314">
        <v>55</v>
      </c>
      <c r="AR36" s="314">
        <v>5</v>
      </c>
      <c r="AS36" s="314">
        <v>17</v>
      </c>
      <c r="AT36" s="57">
        <v>12</v>
      </c>
      <c r="AU36" s="314">
        <v>108</v>
      </c>
      <c r="AV36" s="314">
        <v>131</v>
      </c>
      <c r="AW36" s="314">
        <v>163</v>
      </c>
      <c r="AX36" s="314">
        <v>175</v>
      </c>
      <c r="AY36" s="314">
        <v>128</v>
      </c>
      <c r="AZ36" s="314">
        <v>247</v>
      </c>
      <c r="BA36" s="314">
        <v>812</v>
      </c>
      <c r="BB36" s="314">
        <v>784</v>
      </c>
      <c r="BC36" s="314">
        <v>247</v>
      </c>
      <c r="BD36" s="314">
        <v>378</v>
      </c>
      <c r="BE36" s="314">
        <v>477</v>
      </c>
      <c r="BF36" s="286">
        <v>6</v>
      </c>
      <c r="BG36" s="314">
        <v>8</v>
      </c>
      <c r="BH36" s="314">
        <v>20</v>
      </c>
      <c r="BI36" s="314">
        <v>24</v>
      </c>
      <c r="BJ36" s="314">
        <v>15</v>
      </c>
      <c r="BK36" s="314">
        <v>33</v>
      </c>
      <c r="BL36" s="314">
        <v>162</v>
      </c>
      <c r="BM36" s="314">
        <v>136</v>
      </c>
      <c r="BN36" s="314">
        <v>9</v>
      </c>
      <c r="BO36" s="314">
        <v>29</v>
      </c>
      <c r="BP36" s="314">
        <v>24</v>
      </c>
      <c r="BQ36" s="191">
        <f t="shared" si="0"/>
        <v>4116</v>
      </c>
      <c r="BR36" s="188">
        <v>44.391885325558796</v>
      </c>
    </row>
    <row r="37" spans="1:70" x14ac:dyDescent="0.25">
      <c r="A37" s="438"/>
      <c r="B37" s="30" t="s">
        <v>79</v>
      </c>
      <c r="C37" s="286">
        <v>82</v>
      </c>
      <c r="D37" s="314">
        <v>101</v>
      </c>
      <c r="E37" s="314">
        <v>131</v>
      </c>
      <c r="F37" s="314">
        <v>135</v>
      </c>
      <c r="G37" s="314">
        <v>89</v>
      </c>
      <c r="H37" s="314">
        <v>169</v>
      </c>
      <c r="I37" s="314">
        <v>423</v>
      </c>
      <c r="J37" s="314">
        <v>354</v>
      </c>
      <c r="K37" s="314">
        <v>140</v>
      </c>
      <c r="L37" s="314">
        <v>194</v>
      </c>
      <c r="M37" s="314">
        <v>180</v>
      </c>
      <c r="N37" s="286">
        <v>24</v>
      </c>
      <c r="O37" s="314">
        <v>25</v>
      </c>
      <c r="P37" s="314">
        <v>41</v>
      </c>
      <c r="Q37" s="314">
        <v>64</v>
      </c>
      <c r="R37" s="314">
        <v>26</v>
      </c>
      <c r="S37" s="314">
        <v>73</v>
      </c>
      <c r="T37" s="314">
        <v>270</v>
      </c>
      <c r="U37" s="314">
        <v>164</v>
      </c>
      <c r="V37" s="314">
        <v>35</v>
      </c>
      <c r="W37" s="314">
        <v>32</v>
      </c>
      <c r="X37" s="57">
        <v>19</v>
      </c>
      <c r="Y37" s="314">
        <v>65</v>
      </c>
      <c r="Z37" s="314">
        <v>90</v>
      </c>
      <c r="AA37" s="314">
        <v>124</v>
      </c>
      <c r="AB37" s="314">
        <v>125</v>
      </c>
      <c r="AC37" s="314">
        <v>76</v>
      </c>
      <c r="AD37" s="314">
        <v>148</v>
      </c>
      <c r="AE37" s="314">
        <v>498</v>
      </c>
      <c r="AF37" s="314">
        <v>338</v>
      </c>
      <c r="AG37" s="314">
        <v>127</v>
      </c>
      <c r="AH37" s="314">
        <v>247</v>
      </c>
      <c r="AI37" s="314">
        <v>269</v>
      </c>
      <c r="AJ37" s="286">
        <v>20</v>
      </c>
      <c r="AK37" s="314">
        <v>38</v>
      </c>
      <c r="AL37" s="314">
        <v>37</v>
      </c>
      <c r="AM37" s="314">
        <v>41</v>
      </c>
      <c r="AN37" s="314">
        <v>24</v>
      </c>
      <c r="AO37" s="314">
        <v>58</v>
      </c>
      <c r="AP37" s="314">
        <v>264</v>
      </c>
      <c r="AQ37" s="314">
        <v>159</v>
      </c>
      <c r="AR37" s="314">
        <v>33</v>
      </c>
      <c r="AS37" s="314">
        <v>39</v>
      </c>
      <c r="AT37" s="57">
        <v>21</v>
      </c>
      <c r="AU37" s="314">
        <v>147</v>
      </c>
      <c r="AV37" s="314">
        <v>191</v>
      </c>
      <c r="AW37" s="314">
        <v>255</v>
      </c>
      <c r="AX37" s="314">
        <v>260</v>
      </c>
      <c r="AY37" s="314">
        <v>165</v>
      </c>
      <c r="AZ37" s="314">
        <v>317</v>
      </c>
      <c r="BA37" s="314">
        <v>921</v>
      </c>
      <c r="BB37" s="314">
        <v>692</v>
      </c>
      <c r="BC37" s="314">
        <v>267</v>
      </c>
      <c r="BD37" s="314">
        <v>441</v>
      </c>
      <c r="BE37" s="314">
        <v>449</v>
      </c>
      <c r="BF37" s="286">
        <v>44</v>
      </c>
      <c r="BG37" s="314">
        <v>63</v>
      </c>
      <c r="BH37" s="314">
        <v>78</v>
      </c>
      <c r="BI37" s="314">
        <v>105</v>
      </c>
      <c r="BJ37" s="314">
        <v>50</v>
      </c>
      <c r="BK37" s="314">
        <v>131</v>
      </c>
      <c r="BL37" s="314">
        <v>534</v>
      </c>
      <c r="BM37" s="314">
        <v>323</v>
      </c>
      <c r="BN37" s="314">
        <v>68</v>
      </c>
      <c r="BO37" s="314">
        <v>71</v>
      </c>
      <c r="BP37" s="314">
        <v>40</v>
      </c>
      <c r="BQ37" s="191">
        <f t="shared" si="0"/>
        <v>5612</v>
      </c>
      <c r="BR37" s="188">
        <v>39.843727726300784</v>
      </c>
    </row>
    <row r="38" spans="1:70" x14ac:dyDescent="0.25">
      <c r="A38" s="438"/>
      <c r="B38" s="30" t="s">
        <v>80</v>
      </c>
      <c r="C38" s="286">
        <v>1</v>
      </c>
      <c r="D38" s="314">
        <v>2</v>
      </c>
      <c r="E38" s="314">
        <v>5</v>
      </c>
      <c r="F38" s="314">
        <v>9</v>
      </c>
      <c r="G38" s="314">
        <v>5</v>
      </c>
      <c r="H38" s="314">
        <v>19</v>
      </c>
      <c r="I38" s="314">
        <v>48</v>
      </c>
      <c r="J38" s="314">
        <v>81</v>
      </c>
      <c r="K38" s="314">
        <v>34</v>
      </c>
      <c r="L38" s="314">
        <v>39</v>
      </c>
      <c r="M38" s="314">
        <v>35</v>
      </c>
      <c r="N38" s="286"/>
      <c r="O38" s="314"/>
      <c r="P38" s="314"/>
      <c r="Q38" s="314">
        <v>1</v>
      </c>
      <c r="R38" s="314"/>
      <c r="S38" s="314"/>
      <c r="T38" s="314">
        <v>5</v>
      </c>
      <c r="U38" s="314">
        <v>9</v>
      </c>
      <c r="V38" s="314">
        <v>3</v>
      </c>
      <c r="W38" s="314">
        <v>2</v>
      </c>
      <c r="X38" s="57">
        <v>3</v>
      </c>
      <c r="Y38" s="314">
        <v>1</v>
      </c>
      <c r="Z38" s="314">
        <v>2</v>
      </c>
      <c r="AA38" s="314">
        <v>12</v>
      </c>
      <c r="AB38" s="314">
        <v>9</v>
      </c>
      <c r="AC38" s="314">
        <v>1</v>
      </c>
      <c r="AD38" s="314">
        <v>10</v>
      </c>
      <c r="AE38" s="314">
        <v>40</v>
      </c>
      <c r="AF38" s="314">
        <v>62</v>
      </c>
      <c r="AG38" s="314">
        <v>30</v>
      </c>
      <c r="AH38" s="314">
        <v>42</v>
      </c>
      <c r="AI38" s="314">
        <v>43</v>
      </c>
      <c r="AJ38" s="286"/>
      <c r="AK38" s="314"/>
      <c r="AL38" s="314"/>
      <c r="AM38" s="314"/>
      <c r="AN38" s="314">
        <v>1</v>
      </c>
      <c r="AO38" s="314"/>
      <c r="AP38" s="314">
        <v>3</v>
      </c>
      <c r="AQ38" s="314">
        <v>4</v>
      </c>
      <c r="AR38" s="314">
        <v>2</v>
      </c>
      <c r="AS38" s="314"/>
      <c r="AT38" s="57">
        <v>2</v>
      </c>
      <c r="AU38" s="314">
        <v>2</v>
      </c>
      <c r="AV38" s="314">
        <v>4</v>
      </c>
      <c r="AW38" s="314">
        <v>17</v>
      </c>
      <c r="AX38" s="314">
        <v>18</v>
      </c>
      <c r="AY38" s="314">
        <v>6</v>
      </c>
      <c r="AZ38" s="314">
        <v>29</v>
      </c>
      <c r="BA38" s="314">
        <v>88</v>
      </c>
      <c r="BB38" s="314">
        <v>143</v>
      </c>
      <c r="BC38" s="314">
        <v>64</v>
      </c>
      <c r="BD38" s="314">
        <v>81</v>
      </c>
      <c r="BE38" s="314">
        <v>78</v>
      </c>
      <c r="BF38" s="286"/>
      <c r="BG38" s="314"/>
      <c r="BH38" s="314"/>
      <c r="BI38" s="314">
        <v>1</v>
      </c>
      <c r="BJ38" s="314">
        <v>1</v>
      </c>
      <c r="BK38" s="314"/>
      <c r="BL38" s="314">
        <v>8</v>
      </c>
      <c r="BM38" s="314">
        <v>13</v>
      </c>
      <c r="BN38" s="314">
        <v>5</v>
      </c>
      <c r="BO38" s="314">
        <v>2</v>
      </c>
      <c r="BP38" s="314">
        <v>5</v>
      </c>
      <c r="BQ38" s="191">
        <f t="shared" si="0"/>
        <v>565</v>
      </c>
      <c r="BR38" s="188">
        <v>52.544247787610622</v>
      </c>
    </row>
    <row r="39" spans="1:70" x14ac:dyDescent="0.25">
      <c r="A39" s="438" t="s">
        <v>128</v>
      </c>
      <c r="B39" s="30" t="s">
        <v>81</v>
      </c>
      <c r="C39" s="286">
        <v>57</v>
      </c>
      <c r="D39" s="314">
        <v>78</v>
      </c>
      <c r="E39" s="314">
        <v>109</v>
      </c>
      <c r="F39" s="314">
        <v>125</v>
      </c>
      <c r="G39" s="314">
        <v>88</v>
      </c>
      <c r="H39" s="314">
        <v>181</v>
      </c>
      <c r="I39" s="314">
        <v>584</v>
      </c>
      <c r="J39" s="314">
        <v>692</v>
      </c>
      <c r="K39" s="314">
        <v>254</v>
      </c>
      <c r="L39" s="314">
        <v>379</v>
      </c>
      <c r="M39" s="314">
        <v>380</v>
      </c>
      <c r="N39" s="286">
        <v>4</v>
      </c>
      <c r="O39" s="314">
        <v>2</v>
      </c>
      <c r="P39" s="314">
        <v>4</v>
      </c>
      <c r="Q39" s="314">
        <v>7</v>
      </c>
      <c r="R39" s="314">
        <v>6</v>
      </c>
      <c r="S39" s="314">
        <v>20</v>
      </c>
      <c r="T39" s="314">
        <v>85</v>
      </c>
      <c r="U39" s="314">
        <v>67</v>
      </c>
      <c r="V39" s="314">
        <v>21</v>
      </c>
      <c r="W39" s="314">
        <v>29</v>
      </c>
      <c r="X39" s="57">
        <v>13</v>
      </c>
      <c r="Y39" s="314">
        <v>58</v>
      </c>
      <c r="Z39" s="314">
        <v>58</v>
      </c>
      <c r="AA39" s="314">
        <v>96</v>
      </c>
      <c r="AB39" s="314">
        <v>92</v>
      </c>
      <c r="AC39" s="314">
        <v>83</v>
      </c>
      <c r="AD39" s="314">
        <v>172</v>
      </c>
      <c r="AE39" s="314">
        <v>578</v>
      </c>
      <c r="AF39" s="314">
        <v>749</v>
      </c>
      <c r="AG39" s="314">
        <v>253</v>
      </c>
      <c r="AH39" s="314">
        <v>441</v>
      </c>
      <c r="AI39" s="314">
        <v>643</v>
      </c>
      <c r="AJ39" s="286">
        <v>5</v>
      </c>
      <c r="AK39" s="314">
        <v>5</v>
      </c>
      <c r="AL39" s="314">
        <v>9</v>
      </c>
      <c r="AM39" s="314">
        <v>10</v>
      </c>
      <c r="AN39" s="314">
        <v>3</v>
      </c>
      <c r="AO39" s="314">
        <v>13</v>
      </c>
      <c r="AP39" s="314">
        <v>81</v>
      </c>
      <c r="AQ39" s="314">
        <v>64</v>
      </c>
      <c r="AR39" s="314">
        <v>21</v>
      </c>
      <c r="AS39" s="314">
        <v>21</v>
      </c>
      <c r="AT39" s="57">
        <v>17</v>
      </c>
      <c r="AU39" s="314">
        <v>115</v>
      </c>
      <c r="AV39" s="314">
        <v>136</v>
      </c>
      <c r="AW39" s="314">
        <v>205</v>
      </c>
      <c r="AX39" s="314">
        <v>217</v>
      </c>
      <c r="AY39" s="314">
        <v>171</v>
      </c>
      <c r="AZ39" s="314">
        <v>353</v>
      </c>
      <c r="BA39" s="314">
        <v>1162</v>
      </c>
      <c r="BB39" s="314">
        <v>1441</v>
      </c>
      <c r="BC39" s="314">
        <v>507</v>
      </c>
      <c r="BD39" s="314">
        <v>820</v>
      </c>
      <c r="BE39" s="314">
        <v>1023</v>
      </c>
      <c r="BF39" s="286">
        <v>9</v>
      </c>
      <c r="BG39" s="314">
        <v>7</v>
      </c>
      <c r="BH39" s="314">
        <v>13</v>
      </c>
      <c r="BI39" s="314">
        <v>17</v>
      </c>
      <c r="BJ39" s="314">
        <v>9</v>
      </c>
      <c r="BK39" s="314">
        <v>33</v>
      </c>
      <c r="BL39" s="314">
        <v>166</v>
      </c>
      <c r="BM39" s="314">
        <v>131</v>
      </c>
      <c r="BN39" s="314">
        <v>42</v>
      </c>
      <c r="BO39" s="314">
        <v>50</v>
      </c>
      <c r="BP39" s="314">
        <v>30</v>
      </c>
      <c r="BQ39" s="191">
        <f t="shared" si="0"/>
        <v>6657</v>
      </c>
      <c r="BR39" s="188">
        <v>49.74515547543939</v>
      </c>
    </row>
    <row r="40" spans="1:70" x14ac:dyDescent="0.25">
      <c r="A40" s="438"/>
      <c r="B40" s="30" t="s">
        <v>82</v>
      </c>
      <c r="C40" s="286">
        <v>21</v>
      </c>
      <c r="D40" s="314">
        <v>27</v>
      </c>
      <c r="E40" s="314">
        <v>41</v>
      </c>
      <c r="F40" s="314">
        <v>43</v>
      </c>
      <c r="G40" s="314">
        <v>17</v>
      </c>
      <c r="H40" s="314">
        <v>46</v>
      </c>
      <c r="I40" s="314">
        <v>160</v>
      </c>
      <c r="J40" s="314">
        <v>193</v>
      </c>
      <c r="K40" s="314">
        <v>93</v>
      </c>
      <c r="L40" s="314">
        <v>94</v>
      </c>
      <c r="M40" s="314">
        <v>89</v>
      </c>
      <c r="N40" s="286"/>
      <c r="O40" s="314"/>
      <c r="P40" s="314"/>
      <c r="Q40" s="314">
        <v>2</v>
      </c>
      <c r="R40" s="314">
        <v>1</v>
      </c>
      <c r="S40" s="314"/>
      <c r="T40" s="314">
        <v>13</v>
      </c>
      <c r="U40" s="314">
        <v>11</v>
      </c>
      <c r="V40" s="314"/>
      <c r="W40" s="314">
        <v>4</v>
      </c>
      <c r="X40" s="57">
        <v>2</v>
      </c>
      <c r="Y40" s="314">
        <v>20</v>
      </c>
      <c r="Z40" s="314">
        <v>23</v>
      </c>
      <c r="AA40" s="314">
        <v>36</v>
      </c>
      <c r="AB40" s="314">
        <v>37</v>
      </c>
      <c r="AC40" s="314">
        <v>16</v>
      </c>
      <c r="AD40" s="314">
        <v>56</v>
      </c>
      <c r="AE40" s="314">
        <v>164</v>
      </c>
      <c r="AF40" s="314">
        <v>233</v>
      </c>
      <c r="AG40" s="314">
        <v>85</v>
      </c>
      <c r="AH40" s="314">
        <v>110</v>
      </c>
      <c r="AI40" s="314">
        <v>113</v>
      </c>
      <c r="AJ40" s="286"/>
      <c r="AK40" s="314">
        <v>1</v>
      </c>
      <c r="AL40" s="314">
        <v>2</v>
      </c>
      <c r="AM40" s="314"/>
      <c r="AN40" s="314"/>
      <c r="AO40" s="314">
        <v>1</v>
      </c>
      <c r="AP40" s="314">
        <v>16</v>
      </c>
      <c r="AQ40" s="314">
        <v>12</v>
      </c>
      <c r="AR40" s="314">
        <v>1</v>
      </c>
      <c r="AS40" s="314">
        <v>3</v>
      </c>
      <c r="AT40" s="57">
        <v>7</v>
      </c>
      <c r="AU40" s="314">
        <v>41</v>
      </c>
      <c r="AV40" s="314">
        <v>50</v>
      </c>
      <c r="AW40" s="314">
        <v>77</v>
      </c>
      <c r="AX40" s="314">
        <v>80</v>
      </c>
      <c r="AY40" s="314">
        <v>33</v>
      </c>
      <c r="AZ40" s="314">
        <v>102</v>
      </c>
      <c r="BA40" s="314">
        <v>324</v>
      </c>
      <c r="BB40" s="314">
        <v>426</v>
      </c>
      <c r="BC40" s="314">
        <v>178</v>
      </c>
      <c r="BD40" s="314">
        <v>204</v>
      </c>
      <c r="BE40" s="314">
        <v>202</v>
      </c>
      <c r="BF40" s="286"/>
      <c r="BG40" s="314">
        <v>1</v>
      </c>
      <c r="BH40" s="314">
        <v>2</v>
      </c>
      <c r="BI40" s="314">
        <v>2</v>
      </c>
      <c r="BJ40" s="314">
        <v>1</v>
      </c>
      <c r="BK40" s="314">
        <v>1</v>
      </c>
      <c r="BL40" s="314">
        <v>29</v>
      </c>
      <c r="BM40" s="314">
        <v>23</v>
      </c>
      <c r="BN40" s="314">
        <v>1</v>
      </c>
      <c r="BO40" s="314">
        <v>7</v>
      </c>
      <c r="BP40" s="314">
        <v>9</v>
      </c>
      <c r="BQ40" s="191">
        <f t="shared" si="0"/>
        <v>1793</v>
      </c>
      <c r="BR40" s="188">
        <v>47.452593418851087</v>
      </c>
    </row>
    <row r="41" spans="1:70" x14ac:dyDescent="0.25">
      <c r="A41" s="438"/>
      <c r="B41" s="30" t="s">
        <v>83</v>
      </c>
      <c r="C41" s="286">
        <v>43</v>
      </c>
      <c r="D41" s="314">
        <v>42</v>
      </c>
      <c r="E41" s="314">
        <v>57</v>
      </c>
      <c r="F41" s="314">
        <v>54</v>
      </c>
      <c r="G41" s="314">
        <v>47</v>
      </c>
      <c r="H41" s="314">
        <v>104</v>
      </c>
      <c r="I41" s="314">
        <v>432</v>
      </c>
      <c r="J41" s="314">
        <v>382</v>
      </c>
      <c r="K41" s="314">
        <v>169</v>
      </c>
      <c r="L41" s="314">
        <v>218</v>
      </c>
      <c r="M41" s="314">
        <v>185</v>
      </c>
      <c r="N41" s="286"/>
      <c r="O41" s="314">
        <v>1</v>
      </c>
      <c r="P41" s="314">
        <v>4</v>
      </c>
      <c r="Q41" s="314">
        <v>4</v>
      </c>
      <c r="R41" s="314">
        <v>1</v>
      </c>
      <c r="S41" s="314">
        <v>14</v>
      </c>
      <c r="T41" s="314">
        <v>79</v>
      </c>
      <c r="U41" s="314">
        <v>32</v>
      </c>
      <c r="V41" s="314">
        <v>9</v>
      </c>
      <c r="W41" s="314">
        <v>11</v>
      </c>
      <c r="X41" s="57">
        <v>11</v>
      </c>
      <c r="Y41" s="314">
        <v>42</v>
      </c>
      <c r="Z41" s="314">
        <v>54</v>
      </c>
      <c r="AA41" s="314">
        <v>58</v>
      </c>
      <c r="AB41" s="314">
        <v>71</v>
      </c>
      <c r="AC41" s="314">
        <v>28</v>
      </c>
      <c r="AD41" s="314">
        <v>97</v>
      </c>
      <c r="AE41" s="314">
        <v>379</v>
      </c>
      <c r="AF41" s="314">
        <v>378</v>
      </c>
      <c r="AG41" s="314">
        <v>177</v>
      </c>
      <c r="AH41" s="314">
        <v>243</v>
      </c>
      <c r="AI41" s="314">
        <v>278</v>
      </c>
      <c r="AJ41" s="286">
        <v>1</v>
      </c>
      <c r="AK41" s="314">
        <v>1</v>
      </c>
      <c r="AL41" s="314">
        <v>3</v>
      </c>
      <c r="AM41" s="314">
        <v>8</v>
      </c>
      <c r="AN41" s="314">
        <v>2</v>
      </c>
      <c r="AO41" s="314">
        <v>13</v>
      </c>
      <c r="AP41" s="314">
        <v>72</v>
      </c>
      <c r="AQ41" s="314">
        <v>39</v>
      </c>
      <c r="AR41" s="314">
        <v>9</v>
      </c>
      <c r="AS41" s="314">
        <v>8</v>
      </c>
      <c r="AT41" s="57">
        <v>10</v>
      </c>
      <c r="AU41" s="314">
        <v>85</v>
      </c>
      <c r="AV41" s="314">
        <v>96</v>
      </c>
      <c r="AW41" s="314">
        <v>115</v>
      </c>
      <c r="AX41" s="314">
        <v>125</v>
      </c>
      <c r="AY41" s="314">
        <v>75</v>
      </c>
      <c r="AZ41" s="314">
        <v>201</v>
      </c>
      <c r="BA41" s="314">
        <v>811</v>
      </c>
      <c r="BB41" s="314">
        <v>760</v>
      </c>
      <c r="BC41" s="314">
        <v>346</v>
      </c>
      <c r="BD41" s="314">
        <v>461</v>
      </c>
      <c r="BE41" s="314">
        <v>463</v>
      </c>
      <c r="BF41" s="286">
        <v>1</v>
      </c>
      <c r="BG41" s="314">
        <v>2</v>
      </c>
      <c r="BH41" s="314">
        <v>7</v>
      </c>
      <c r="BI41" s="314">
        <v>12</v>
      </c>
      <c r="BJ41" s="314">
        <v>3</v>
      </c>
      <c r="BK41" s="314">
        <v>27</v>
      </c>
      <c r="BL41" s="314">
        <v>151</v>
      </c>
      <c r="BM41" s="314">
        <v>71</v>
      </c>
      <c r="BN41" s="314">
        <v>18</v>
      </c>
      <c r="BO41" s="314">
        <v>19</v>
      </c>
      <c r="BP41" s="314">
        <v>21</v>
      </c>
      <c r="BQ41" s="191">
        <f t="shared" si="0"/>
        <v>3870</v>
      </c>
      <c r="BR41" s="188">
        <v>47.521447028423772</v>
      </c>
    </row>
    <row r="42" spans="1:70" x14ac:dyDescent="0.25">
      <c r="A42" s="438"/>
      <c r="B42" s="30" t="s">
        <v>84</v>
      </c>
      <c r="C42" s="286">
        <v>46</v>
      </c>
      <c r="D42" s="314">
        <v>50</v>
      </c>
      <c r="E42" s="314">
        <v>85</v>
      </c>
      <c r="F42" s="314">
        <v>81</v>
      </c>
      <c r="G42" s="314">
        <v>51</v>
      </c>
      <c r="H42" s="314">
        <v>109</v>
      </c>
      <c r="I42" s="314">
        <v>321</v>
      </c>
      <c r="J42" s="314">
        <v>334</v>
      </c>
      <c r="K42" s="314">
        <v>143</v>
      </c>
      <c r="L42" s="314">
        <v>197</v>
      </c>
      <c r="M42" s="314">
        <v>152</v>
      </c>
      <c r="N42" s="286">
        <v>6</v>
      </c>
      <c r="O42" s="314">
        <v>13</v>
      </c>
      <c r="P42" s="314">
        <v>18</v>
      </c>
      <c r="Q42" s="314">
        <v>16</v>
      </c>
      <c r="R42" s="314">
        <v>5</v>
      </c>
      <c r="S42" s="314">
        <v>41</v>
      </c>
      <c r="T42" s="314">
        <v>118</v>
      </c>
      <c r="U42" s="314">
        <v>81</v>
      </c>
      <c r="V42" s="314">
        <v>11</v>
      </c>
      <c r="W42" s="314">
        <v>21</v>
      </c>
      <c r="X42" s="57">
        <v>10</v>
      </c>
      <c r="Y42" s="314">
        <v>62</v>
      </c>
      <c r="Z42" s="314">
        <v>47</v>
      </c>
      <c r="AA42" s="314">
        <v>70</v>
      </c>
      <c r="AB42" s="314">
        <v>78</v>
      </c>
      <c r="AC42" s="314">
        <v>44</v>
      </c>
      <c r="AD42" s="314">
        <v>108</v>
      </c>
      <c r="AE42" s="314">
        <v>345</v>
      </c>
      <c r="AF42" s="314">
        <v>370</v>
      </c>
      <c r="AG42" s="314">
        <v>165</v>
      </c>
      <c r="AH42" s="314">
        <v>223</v>
      </c>
      <c r="AI42" s="314">
        <v>218</v>
      </c>
      <c r="AJ42" s="286">
        <v>13</v>
      </c>
      <c r="AK42" s="314">
        <v>9</v>
      </c>
      <c r="AL42" s="314">
        <v>11</v>
      </c>
      <c r="AM42" s="314">
        <v>18</v>
      </c>
      <c r="AN42" s="314">
        <v>11</v>
      </c>
      <c r="AO42" s="314">
        <v>18</v>
      </c>
      <c r="AP42" s="314">
        <v>110</v>
      </c>
      <c r="AQ42" s="314">
        <v>76</v>
      </c>
      <c r="AR42" s="314">
        <v>17</v>
      </c>
      <c r="AS42" s="314">
        <v>22</v>
      </c>
      <c r="AT42" s="57">
        <v>16</v>
      </c>
      <c r="AU42" s="314">
        <v>108</v>
      </c>
      <c r="AV42" s="314">
        <v>97</v>
      </c>
      <c r="AW42" s="314">
        <v>155</v>
      </c>
      <c r="AX42" s="314">
        <v>159</v>
      </c>
      <c r="AY42" s="314">
        <v>95</v>
      </c>
      <c r="AZ42" s="314">
        <v>217</v>
      </c>
      <c r="BA42" s="314">
        <v>666</v>
      </c>
      <c r="BB42" s="314">
        <v>704</v>
      </c>
      <c r="BC42" s="314">
        <v>308</v>
      </c>
      <c r="BD42" s="314">
        <v>420</v>
      </c>
      <c r="BE42" s="314">
        <v>370</v>
      </c>
      <c r="BF42" s="286">
        <v>19</v>
      </c>
      <c r="BG42" s="314">
        <v>22</v>
      </c>
      <c r="BH42" s="314">
        <v>29</v>
      </c>
      <c r="BI42" s="314">
        <v>34</v>
      </c>
      <c r="BJ42" s="314">
        <v>16</v>
      </c>
      <c r="BK42" s="314">
        <v>59</v>
      </c>
      <c r="BL42" s="314">
        <v>228</v>
      </c>
      <c r="BM42" s="314">
        <v>157</v>
      </c>
      <c r="BN42" s="314">
        <v>28</v>
      </c>
      <c r="BO42" s="314">
        <v>43</v>
      </c>
      <c r="BP42" s="314">
        <v>26</v>
      </c>
      <c r="BQ42" s="191">
        <f t="shared" si="0"/>
        <v>3960</v>
      </c>
      <c r="BR42" s="188">
        <v>44.348989898989899</v>
      </c>
    </row>
    <row r="43" spans="1:70" x14ac:dyDescent="0.25">
      <c r="A43" s="438"/>
      <c r="B43" s="30" t="s">
        <v>85</v>
      </c>
      <c r="C43" s="286">
        <v>27</v>
      </c>
      <c r="D43" s="314">
        <v>27</v>
      </c>
      <c r="E43" s="314">
        <v>37</v>
      </c>
      <c r="F43" s="314">
        <v>55</v>
      </c>
      <c r="G43" s="314">
        <v>20</v>
      </c>
      <c r="H43" s="314">
        <v>73</v>
      </c>
      <c r="I43" s="314">
        <v>210</v>
      </c>
      <c r="J43" s="314">
        <v>239</v>
      </c>
      <c r="K43" s="314">
        <v>96</v>
      </c>
      <c r="L43" s="314">
        <v>92</v>
      </c>
      <c r="M43" s="314">
        <v>99</v>
      </c>
      <c r="N43" s="286">
        <v>2</v>
      </c>
      <c r="O43" s="314"/>
      <c r="P43" s="314">
        <v>2</v>
      </c>
      <c r="Q43" s="314"/>
      <c r="R43" s="314"/>
      <c r="S43" s="314">
        <v>3</v>
      </c>
      <c r="T43" s="314">
        <v>21</v>
      </c>
      <c r="U43" s="314">
        <v>13</v>
      </c>
      <c r="V43" s="314">
        <v>5</v>
      </c>
      <c r="W43" s="314">
        <v>10</v>
      </c>
      <c r="X43" s="57">
        <v>7</v>
      </c>
      <c r="Y43" s="314">
        <v>20</v>
      </c>
      <c r="Z43" s="314">
        <v>17</v>
      </c>
      <c r="AA43" s="314">
        <v>30</v>
      </c>
      <c r="AB43" s="314">
        <v>36</v>
      </c>
      <c r="AC43" s="314">
        <v>22</v>
      </c>
      <c r="AD43" s="314">
        <v>53</v>
      </c>
      <c r="AE43" s="314">
        <v>203</v>
      </c>
      <c r="AF43" s="314">
        <v>257</v>
      </c>
      <c r="AG43" s="314">
        <v>90</v>
      </c>
      <c r="AH43" s="314">
        <v>123</v>
      </c>
      <c r="AI43" s="314">
        <v>140</v>
      </c>
      <c r="AJ43" s="286"/>
      <c r="AK43" s="314"/>
      <c r="AL43" s="314">
        <v>2</v>
      </c>
      <c r="AM43" s="314">
        <v>2</v>
      </c>
      <c r="AN43" s="314"/>
      <c r="AO43" s="314">
        <v>1</v>
      </c>
      <c r="AP43" s="314">
        <v>19</v>
      </c>
      <c r="AQ43" s="314">
        <v>15</v>
      </c>
      <c r="AR43" s="314">
        <v>9</v>
      </c>
      <c r="AS43" s="314">
        <v>6</v>
      </c>
      <c r="AT43" s="57">
        <v>4</v>
      </c>
      <c r="AU43" s="314">
        <v>47</v>
      </c>
      <c r="AV43" s="314">
        <v>44</v>
      </c>
      <c r="AW43" s="314">
        <v>67</v>
      </c>
      <c r="AX43" s="314">
        <v>91</v>
      </c>
      <c r="AY43" s="314">
        <v>42</v>
      </c>
      <c r="AZ43" s="314">
        <v>126</v>
      </c>
      <c r="BA43" s="314">
        <v>413</v>
      </c>
      <c r="BB43" s="314">
        <v>496</v>
      </c>
      <c r="BC43" s="314">
        <v>186</v>
      </c>
      <c r="BD43" s="314">
        <v>215</v>
      </c>
      <c r="BE43" s="314">
        <v>239</v>
      </c>
      <c r="BF43" s="286">
        <v>2</v>
      </c>
      <c r="BG43" s="314"/>
      <c r="BH43" s="314">
        <v>4</v>
      </c>
      <c r="BI43" s="314">
        <v>2</v>
      </c>
      <c r="BJ43" s="314"/>
      <c r="BK43" s="314">
        <v>4</v>
      </c>
      <c r="BL43" s="314">
        <v>40</v>
      </c>
      <c r="BM43" s="314">
        <v>28</v>
      </c>
      <c r="BN43" s="314">
        <v>14</v>
      </c>
      <c r="BO43" s="314">
        <v>16</v>
      </c>
      <c r="BP43" s="314">
        <v>11</v>
      </c>
      <c r="BQ43" s="191">
        <f t="shared" si="0"/>
        <v>2087</v>
      </c>
      <c r="BR43" s="188">
        <v>47.38548155246766</v>
      </c>
    </row>
    <row r="44" spans="1:70" x14ac:dyDescent="0.25">
      <c r="A44" s="438"/>
      <c r="B44" s="30" t="s">
        <v>86</v>
      </c>
      <c r="C44" s="286">
        <v>25</v>
      </c>
      <c r="D44" s="314">
        <v>20</v>
      </c>
      <c r="E44" s="314">
        <v>23</v>
      </c>
      <c r="F44" s="314">
        <v>35</v>
      </c>
      <c r="G44" s="314">
        <v>30</v>
      </c>
      <c r="H44" s="314">
        <v>55</v>
      </c>
      <c r="I44" s="314">
        <v>154</v>
      </c>
      <c r="J44" s="314">
        <v>237</v>
      </c>
      <c r="K44" s="314">
        <v>99</v>
      </c>
      <c r="L44" s="314">
        <v>128</v>
      </c>
      <c r="M44" s="314">
        <v>145</v>
      </c>
      <c r="N44" s="286">
        <v>1</v>
      </c>
      <c r="O44" s="314">
        <v>1</v>
      </c>
      <c r="P44" s="314"/>
      <c r="Q44" s="314"/>
      <c r="R44" s="314"/>
      <c r="S44" s="314">
        <v>1</v>
      </c>
      <c r="T44" s="314">
        <v>17</v>
      </c>
      <c r="U44" s="314">
        <v>7</v>
      </c>
      <c r="V44" s="314">
        <v>4</v>
      </c>
      <c r="W44" s="314">
        <v>2</v>
      </c>
      <c r="X44" s="57">
        <v>2</v>
      </c>
      <c r="Y44" s="314">
        <v>19</v>
      </c>
      <c r="Z44" s="314">
        <v>26</v>
      </c>
      <c r="AA44" s="314">
        <v>31</v>
      </c>
      <c r="AB44" s="314">
        <v>30</v>
      </c>
      <c r="AC44" s="314">
        <v>24</v>
      </c>
      <c r="AD44" s="314">
        <v>44</v>
      </c>
      <c r="AE44" s="314">
        <v>190</v>
      </c>
      <c r="AF44" s="314">
        <v>260</v>
      </c>
      <c r="AG44" s="314">
        <v>110</v>
      </c>
      <c r="AH44" s="314">
        <v>150</v>
      </c>
      <c r="AI44" s="314">
        <v>167</v>
      </c>
      <c r="AJ44" s="286"/>
      <c r="AK44" s="314">
        <v>1</v>
      </c>
      <c r="AL44" s="314">
        <v>1</v>
      </c>
      <c r="AM44" s="314">
        <v>2</v>
      </c>
      <c r="AN44" s="314"/>
      <c r="AO44" s="314"/>
      <c r="AP44" s="314">
        <v>15</v>
      </c>
      <c r="AQ44" s="314">
        <v>7</v>
      </c>
      <c r="AR44" s="314">
        <v>2</v>
      </c>
      <c r="AS44" s="314"/>
      <c r="AT44" s="57">
        <v>1</v>
      </c>
      <c r="AU44" s="314">
        <v>44</v>
      </c>
      <c r="AV44" s="314">
        <v>46</v>
      </c>
      <c r="AW44" s="314">
        <v>54</v>
      </c>
      <c r="AX44" s="314">
        <v>65</v>
      </c>
      <c r="AY44" s="314">
        <v>54</v>
      </c>
      <c r="AZ44" s="314">
        <v>99</v>
      </c>
      <c r="BA44" s="314">
        <v>344</v>
      </c>
      <c r="BB44" s="314">
        <v>497</v>
      </c>
      <c r="BC44" s="314">
        <v>209</v>
      </c>
      <c r="BD44" s="314">
        <v>278</v>
      </c>
      <c r="BE44" s="314">
        <v>312</v>
      </c>
      <c r="BF44" s="286">
        <v>1</v>
      </c>
      <c r="BG44" s="314">
        <v>2</v>
      </c>
      <c r="BH44" s="314">
        <v>1</v>
      </c>
      <c r="BI44" s="314">
        <v>2</v>
      </c>
      <c r="BJ44" s="314"/>
      <c r="BK44" s="314">
        <v>1</v>
      </c>
      <c r="BL44" s="314">
        <v>32</v>
      </c>
      <c r="BM44" s="314">
        <v>14</v>
      </c>
      <c r="BN44" s="314">
        <v>6</v>
      </c>
      <c r="BO44" s="314">
        <v>2</v>
      </c>
      <c r="BP44" s="314">
        <v>3</v>
      </c>
      <c r="BQ44" s="191">
        <f t="shared" si="0"/>
        <v>2066</v>
      </c>
      <c r="BR44" s="188">
        <v>50.442400774443371</v>
      </c>
    </row>
    <row r="45" spans="1:70" x14ac:dyDescent="0.25">
      <c r="A45" s="438"/>
      <c r="B45" s="30" t="s">
        <v>87</v>
      </c>
      <c r="C45" s="286">
        <v>4</v>
      </c>
      <c r="D45" s="314">
        <v>4</v>
      </c>
      <c r="E45" s="314">
        <v>5</v>
      </c>
      <c r="F45" s="314">
        <v>19</v>
      </c>
      <c r="G45" s="314">
        <v>5</v>
      </c>
      <c r="H45" s="314">
        <v>11</v>
      </c>
      <c r="I45" s="314">
        <v>49</v>
      </c>
      <c r="J45" s="314">
        <v>49</v>
      </c>
      <c r="K45" s="314">
        <v>28</v>
      </c>
      <c r="L45" s="314">
        <v>33</v>
      </c>
      <c r="M45" s="314">
        <v>28</v>
      </c>
      <c r="N45" s="286"/>
      <c r="O45" s="314"/>
      <c r="P45" s="314"/>
      <c r="Q45" s="314"/>
      <c r="R45" s="314"/>
      <c r="S45" s="314"/>
      <c r="T45" s="314">
        <v>7</v>
      </c>
      <c r="U45" s="314">
        <v>9</v>
      </c>
      <c r="V45" s="314"/>
      <c r="W45" s="314"/>
      <c r="X45" s="57"/>
      <c r="Y45" s="314">
        <v>4</v>
      </c>
      <c r="Z45" s="314">
        <v>6</v>
      </c>
      <c r="AA45" s="314">
        <v>5</v>
      </c>
      <c r="AB45" s="314">
        <v>7</v>
      </c>
      <c r="AC45" s="314">
        <v>4</v>
      </c>
      <c r="AD45" s="314">
        <v>14</v>
      </c>
      <c r="AE45" s="314">
        <v>48</v>
      </c>
      <c r="AF45" s="314">
        <v>42</v>
      </c>
      <c r="AG45" s="314">
        <v>32</v>
      </c>
      <c r="AH45" s="314">
        <v>24</v>
      </c>
      <c r="AI45" s="314">
        <v>32</v>
      </c>
      <c r="AJ45" s="286"/>
      <c r="AK45" s="314"/>
      <c r="AL45" s="314"/>
      <c r="AM45" s="314">
        <v>1</v>
      </c>
      <c r="AN45" s="314"/>
      <c r="AO45" s="314">
        <v>1</v>
      </c>
      <c r="AP45" s="314">
        <v>7</v>
      </c>
      <c r="AQ45" s="314">
        <v>8</v>
      </c>
      <c r="AR45" s="314"/>
      <c r="AS45" s="314">
        <v>1</v>
      </c>
      <c r="AT45" s="57">
        <v>1</v>
      </c>
      <c r="AU45" s="314">
        <v>8</v>
      </c>
      <c r="AV45" s="314">
        <v>10</v>
      </c>
      <c r="AW45" s="314">
        <v>10</v>
      </c>
      <c r="AX45" s="314">
        <v>26</v>
      </c>
      <c r="AY45" s="314">
        <v>9</v>
      </c>
      <c r="AZ45" s="314">
        <v>25</v>
      </c>
      <c r="BA45" s="314">
        <v>97</v>
      </c>
      <c r="BB45" s="314">
        <v>91</v>
      </c>
      <c r="BC45" s="314">
        <v>60</v>
      </c>
      <c r="BD45" s="314">
        <v>57</v>
      </c>
      <c r="BE45" s="314">
        <v>60</v>
      </c>
      <c r="BF45" s="286"/>
      <c r="BG45" s="314"/>
      <c r="BH45" s="314"/>
      <c r="BI45" s="314">
        <v>1</v>
      </c>
      <c r="BJ45" s="314"/>
      <c r="BK45" s="314">
        <v>1</v>
      </c>
      <c r="BL45" s="314">
        <v>14</v>
      </c>
      <c r="BM45" s="314">
        <v>17</v>
      </c>
      <c r="BN45" s="314"/>
      <c r="BO45" s="314">
        <v>1</v>
      </c>
      <c r="BP45" s="314">
        <v>1</v>
      </c>
      <c r="BQ45" s="191">
        <f t="shared" si="0"/>
        <v>488</v>
      </c>
      <c r="BR45" s="188">
        <v>48.391393442622949</v>
      </c>
    </row>
    <row r="46" spans="1:70" x14ac:dyDescent="0.25">
      <c r="A46" s="438" t="s">
        <v>129</v>
      </c>
      <c r="B46" s="30" t="s">
        <v>88</v>
      </c>
      <c r="C46" s="286">
        <v>49</v>
      </c>
      <c r="D46" s="314">
        <v>42</v>
      </c>
      <c r="E46" s="314">
        <v>70</v>
      </c>
      <c r="F46" s="314">
        <v>95</v>
      </c>
      <c r="G46" s="314">
        <v>47</v>
      </c>
      <c r="H46" s="314">
        <v>116</v>
      </c>
      <c r="I46" s="314">
        <v>358</v>
      </c>
      <c r="J46" s="314">
        <v>307</v>
      </c>
      <c r="K46" s="314">
        <v>113</v>
      </c>
      <c r="L46" s="314">
        <v>152</v>
      </c>
      <c r="M46" s="314">
        <v>120</v>
      </c>
      <c r="N46" s="286">
        <v>44</v>
      </c>
      <c r="O46" s="314">
        <v>44</v>
      </c>
      <c r="P46" s="314">
        <v>66</v>
      </c>
      <c r="Q46" s="314">
        <v>80</v>
      </c>
      <c r="R46" s="314">
        <v>45</v>
      </c>
      <c r="S46" s="314">
        <v>109</v>
      </c>
      <c r="T46" s="314">
        <v>452</v>
      </c>
      <c r="U46" s="314">
        <v>224</v>
      </c>
      <c r="V46" s="314">
        <v>50</v>
      </c>
      <c r="W46" s="314">
        <v>63</v>
      </c>
      <c r="X46" s="57">
        <v>59</v>
      </c>
      <c r="Y46" s="314">
        <v>41</v>
      </c>
      <c r="Z46" s="314">
        <v>50</v>
      </c>
      <c r="AA46" s="314">
        <v>65</v>
      </c>
      <c r="AB46" s="314">
        <v>97</v>
      </c>
      <c r="AC46" s="314">
        <v>60</v>
      </c>
      <c r="AD46" s="314">
        <v>130</v>
      </c>
      <c r="AE46" s="314">
        <v>268</v>
      </c>
      <c r="AF46" s="314">
        <v>206</v>
      </c>
      <c r="AG46" s="314">
        <v>103</v>
      </c>
      <c r="AH46" s="314">
        <v>174</v>
      </c>
      <c r="AI46" s="314">
        <v>248</v>
      </c>
      <c r="AJ46" s="286">
        <v>42</v>
      </c>
      <c r="AK46" s="314">
        <v>44</v>
      </c>
      <c r="AL46" s="314">
        <v>59</v>
      </c>
      <c r="AM46" s="314">
        <v>74</v>
      </c>
      <c r="AN46" s="314">
        <v>35</v>
      </c>
      <c r="AO46" s="314">
        <v>114</v>
      </c>
      <c r="AP46" s="314">
        <v>432</v>
      </c>
      <c r="AQ46" s="314">
        <v>239</v>
      </c>
      <c r="AR46" s="314">
        <v>59</v>
      </c>
      <c r="AS46" s="314">
        <v>78</v>
      </c>
      <c r="AT46" s="57">
        <v>54</v>
      </c>
      <c r="AU46" s="314">
        <v>90</v>
      </c>
      <c r="AV46" s="314">
        <v>92</v>
      </c>
      <c r="AW46" s="314">
        <v>135</v>
      </c>
      <c r="AX46" s="314">
        <v>192</v>
      </c>
      <c r="AY46" s="314">
        <v>107</v>
      </c>
      <c r="AZ46" s="314">
        <v>246</v>
      </c>
      <c r="BA46" s="314">
        <v>626</v>
      </c>
      <c r="BB46" s="314">
        <v>513</v>
      </c>
      <c r="BC46" s="314">
        <v>216</v>
      </c>
      <c r="BD46" s="314">
        <v>326</v>
      </c>
      <c r="BE46" s="314">
        <v>368</v>
      </c>
      <c r="BF46" s="286">
        <v>86</v>
      </c>
      <c r="BG46" s="314">
        <v>88</v>
      </c>
      <c r="BH46" s="314">
        <v>125</v>
      </c>
      <c r="BI46" s="314">
        <v>154</v>
      </c>
      <c r="BJ46" s="314">
        <v>80</v>
      </c>
      <c r="BK46" s="314">
        <v>223</v>
      </c>
      <c r="BL46" s="314">
        <v>884</v>
      </c>
      <c r="BM46" s="314">
        <v>463</v>
      </c>
      <c r="BN46" s="314">
        <v>109</v>
      </c>
      <c r="BO46" s="314">
        <v>141</v>
      </c>
      <c r="BP46" s="314">
        <v>113</v>
      </c>
      <c r="BQ46" s="191">
        <f t="shared" si="0"/>
        <v>5377</v>
      </c>
      <c r="BR46" s="188">
        <v>40.415008368978988</v>
      </c>
    </row>
    <row r="47" spans="1:70" x14ac:dyDescent="0.25">
      <c r="A47" s="438"/>
      <c r="B47" s="30" t="s">
        <v>89</v>
      </c>
      <c r="C47" s="286">
        <v>78</v>
      </c>
      <c r="D47" s="314">
        <v>77</v>
      </c>
      <c r="E47" s="314">
        <v>110</v>
      </c>
      <c r="F47" s="314">
        <v>136</v>
      </c>
      <c r="G47" s="314">
        <v>77</v>
      </c>
      <c r="H47" s="314">
        <v>237</v>
      </c>
      <c r="I47" s="314">
        <v>676</v>
      </c>
      <c r="J47" s="314">
        <v>478</v>
      </c>
      <c r="K47" s="314">
        <v>199</v>
      </c>
      <c r="L47" s="314">
        <v>228</v>
      </c>
      <c r="M47" s="314">
        <v>185</v>
      </c>
      <c r="N47" s="286">
        <v>67</v>
      </c>
      <c r="O47" s="314">
        <v>84</v>
      </c>
      <c r="P47" s="314">
        <v>77</v>
      </c>
      <c r="Q47" s="314">
        <v>131</v>
      </c>
      <c r="R47" s="314">
        <v>75</v>
      </c>
      <c r="S47" s="314">
        <v>183</v>
      </c>
      <c r="T47" s="314">
        <v>684</v>
      </c>
      <c r="U47" s="314">
        <v>353</v>
      </c>
      <c r="V47" s="314">
        <v>69</v>
      </c>
      <c r="W47" s="314">
        <v>99</v>
      </c>
      <c r="X47" s="57">
        <v>63</v>
      </c>
      <c r="Y47" s="314">
        <v>81</v>
      </c>
      <c r="Z47" s="314">
        <v>95</v>
      </c>
      <c r="AA47" s="314">
        <v>90</v>
      </c>
      <c r="AB47" s="314">
        <v>123</v>
      </c>
      <c r="AC47" s="314">
        <v>82</v>
      </c>
      <c r="AD47" s="314">
        <v>261</v>
      </c>
      <c r="AE47" s="314">
        <v>520</v>
      </c>
      <c r="AF47" s="314">
        <v>419</v>
      </c>
      <c r="AG47" s="314">
        <v>164</v>
      </c>
      <c r="AH47" s="314">
        <v>267</v>
      </c>
      <c r="AI47" s="314">
        <v>301</v>
      </c>
      <c r="AJ47" s="286">
        <v>68</v>
      </c>
      <c r="AK47" s="314">
        <v>65</v>
      </c>
      <c r="AL47" s="314">
        <v>81</v>
      </c>
      <c r="AM47" s="314">
        <v>103</v>
      </c>
      <c r="AN47" s="314">
        <v>79</v>
      </c>
      <c r="AO47" s="314">
        <v>176</v>
      </c>
      <c r="AP47" s="314">
        <v>601</v>
      </c>
      <c r="AQ47" s="314">
        <v>335</v>
      </c>
      <c r="AR47" s="314">
        <v>65</v>
      </c>
      <c r="AS47" s="314">
        <v>116</v>
      </c>
      <c r="AT47" s="57">
        <v>61</v>
      </c>
      <c r="AU47" s="314">
        <v>159</v>
      </c>
      <c r="AV47" s="314">
        <v>172</v>
      </c>
      <c r="AW47" s="314">
        <v>200</v>
      </c>
      <c r="AX47" s="314">
        <v>259</v>
      </c>
      <c r="AY47" s="314">
        <v>159</v>
      </c>
      <c r="AZ47" s="314">
        <v>498</v>
      </c>
      <c r="BA47" s="314">
        <v>1196</v>
      </c>
      <c r="BB47" s="314">
        <v>897</v>
      </c>
      <c r="BC47" s="314">
        <v>363</v>
      </c>
      <c r="BD47" s="314">
        <v>495</v>
      </c>
      <c r="BE47" s="314">
        <v>486</v>
      </c>
      <c r="BF47" s="286">
        <v>135</v>
      </c>
      <c r="BG47" s="314">
        <v>149</v>
      </c>
      <c r="BH47" s="314">
        <v>158</v>
      </c>
      <c r="BI47" s="314">
        <v>234</v>
      </c>
      <c r="BJ47" s="314">
        <v>154</v>
      </c>
      <c r="BK47" s="314">
        <v>359</v>
      </c>
      <c r="BL47" s="314">
        <v>1285</v>
      </c>
      <c r="BM47" s="314">
        <v>688</v>
      </c>
      <c r="BN47" s="314">
        <v>134</v>
      </c>
      <c r="BO47" s="314">
        <v>215</v>
      </c>
      <c r="BP47" s="314">
        <v>124</v>
      </c>
      <c r="BQ47" s="191">
        <f t="shared" si="0"/>
        <v>8519</v>
      </c>
      <c r="BR47" s="188">
        <v>39.261356966780141</v>
      </c>
    </row>
    <row r="48" spans="1:70" x14ac:dyDescent="0.25">
      <c r="A48" s="438"/>
      <c r="B48" s="30" t="s">
        <v>90</v>
      </c>
      <c r="C48" s="286">
        <v>46</v>
      </c>
      <c r="D48" s="314">
        <v>50</v>
      </c>
      <c r="E48" s="314">
        <v>59</v>
      </c>
      <c r="F48" s="314">
        <v>55</v>
      </c>
      <c r="G48" s="314">
        <v>50</v>
      </c>
      <c r="H48" s="314">
        <v>132</v>
      </c>
      <c r="I48" s="314">
        <v>499</v>
      </c>
      <c r="J48" s="314">
        <v>321</v>
      </c>
      <c r="K48" s="314">
        <v>133</v>
      </c>
      <c r="L48" s="314">
        <v>179</v>
      </c>
      <c r="M48" s="314">
        <v>147</v>
      </c>
      <c r="N48" s="286">
        <v>27</v>
      </c>
      <c r="O48" s="314">
        <v>26</v>
      </c>
      <c r="P48" s="314">
        <v>24</v>
      </c>
      <c r="Q48" s="314">
        <v>33</v>
      </c>
      <c r="R48" s="314">
        <v>25</v>
      </c>
      <c r="S48" s="314">
        <v>44</v>
      </c>
      <c r="T48" s="314">
        <v>250</v>
      </c>
      <c r="U48" s="314">
        <v>143</v>
      </c>
      <c r="V48" s="314">
        <v>16</v>
      </c>
      <c r="W48" s="314">
        <v>18</v>
      </c>
      <c r="X48" s="57">
        <v>18</v>
      </c>
      <c r="Y48" s="314">
        <v>55</v>
      </c>
      <c r="Z48" s="314">
        <v>48</v>
      </c>
      <c r="AA48" s="314">
        <v>66</v>
      </c>
      <c r="AB48" s="314">
        <v>92</v>
      </c>
      <c r="AC48" s="314">
        <v>38</v>
      </c>
      <c r="AD48" s="314">
        <v>131</v>
      </c>
      <c r="AE48" s="314">
        <v>451</v>
      </c>
      <c r="AF48" s="314">
        <v>331</v>
      </c>
      <c r="AG48" s="314">
        <v>119</v>
      </c>
      <c r="AH48" s="314">
        <v>207</v>
      </c>
      <c r="AI48" s="314">
        <v>250</v>
      </c>
      <c r="AJ48" s="286">
        <v>19</v>
      </c>
      <c r="AK48" s="314">
        <v>22</v>
      </c>
      <c r="AL48" s="314">
        <v>18</v>
      </c>
      <c r="AM48" s="314">
        <v>25</v>
      </c>
      <c r="AN48" s="314">
        <v>11</v>
      </c>
      <c r="AO48" s="314">
        <v>42</v>
      </c>
      <c r="AP48" s="314">
        <v>223</v>
      </c>
      <c r="AQ48" s="314">
        <v>111</v>
      </c>
      <c r="AR48" s="314">
        <v>20</v>
      </c>
      <c r="AS48" s="314">
        <v>19</v>
      </c>
      <c r="AT48" s="57">
        <v>24</v>
      </c>
      <c r="AU48" s="314">
        <v>101</v>
      </c>
      <c r="AV48" s="314">
        <v>98</v>
      </c>
      <c r="AW48" s="314">
        <v>125</v>
      </c>
      <c r="AX48" s="314">
        <v>147</v>
      </c>
      <c r="AY48" s="314">
        <v>88</v>
      </c>
      <c r="AZ48" s="314">
        <v>263</v>
      </c>
      <c r="BA48" s="314">
        <v>950</v>
      </c>
      <c r="BB48" s="314">
        <v>652</v>
      </c>
      <c r="BC48" s="314">
        <v>252</v>
      </c>
      <c r="BD48" s="314">
        <v>386</v>
      </c>
      <c r="BE48" s="314">
        <v>397</v>
      </c>
      <c r="BF48" s="286">
        <v>46</v>
      </c>
      <c r="BG48" s="314">
        <v>48</v>
      </c>
      <c r="BH48" s="314">
        <v>42</v>
      </c>
      <c r="BI48" s="314">
        <v>58</v>
      </c>
      <c r="BJ48" s="314">
        <v>36</v>
      </c>
      <c r="BK48" s="314">
        <v>86</v>
      </c>
      <c r="BL48" s="314">
        <v>473</v>
      </c>
      <c r="BM48" s="314">
        <v>254</v>
      </c>
      <c r="BN48" s="314">
        <v>36</v>
      </c>
      <c r="BO48" s="314">
        <v>37</v>
      </c>
      <c r="BP48" s="314">
        <v>42</v>
      </c>
      <c r="BQ48" s="191">
        <f t="shared" si="0"/>
        <v>4617</v>
      </c>
      <c r="BR48" s="188">
        <v>42.275828460038987</v>
      </c>
    </row>
    <row r="49" spans="1:70" x14ac:dyDescent="0.25">
      <c r="A49" s="438"/>
      <c r="B49" s="30" t="s">
        <v>91</v>
      </c>
      <c r="C49" s="286">
        <v>35</v>
      </c>
      <c r="D49" s="314">
        <v>55</v>
      </c>
      <c r="E49" s="314">
        <v>57</v>
      </c>
      <c r="F49" s="314">
        <v>72</v>
      </c>
      <c r="G49" s="314">
        <v>36</v>
      </c>
      <c r="H49" s="314">
        <v>74</v>
      </c>
      <c r="I49" s="314">
        <v>290</v>
      </c>
      <c r="J49" s="314">
        <v>277</v>
      </c>
      <c r="K49" s="314">
        <v>85</v>
      </c>
      <c r="L49" s="314">
        <v>143</v>
      </c>
      <c r="M49" s="314">
        <v>116</v>
      </c>
      <c r="N49" s="286">
        <v>2</v>
      </c>
      <c r="O49" s="314">
        <v>3</v>
      </c>
      <c r="P49" s="314">
        <v>5</v>
      </c>
      <c r="Q49" s="314">
        <v>11</v>
      </c>
      <c r="R49" s="314">
        <v>7</v>
      </c>
      <c r="S49" s="314">
        <v>22</v>
      </c>
      <c r="T49" s="314">
        <v>92</v>
      </c>
      <c r="U49" s="314">
        <v>55</v>
      </c>
      <c r="V49" s="314">
        <v>9</v>
      </c>
      <c r="W49" s="314">
        <v>8</v>
      </c>
      <c r="X49" s="57">
        <v>18</v>
      </c>
      <c r="Y49" s="314">
        <v>31</v>
      </c>
      <c r="Z49" s="314">
        <v>34</v>
      </c>
      <c r="AA49" s="314">
        <v>39</v>
      </c>
      <c r="AB49" s="314">
        <v>63</v>
      </c>
      <c r="AC49" s="314">
        <v>34</v>
      </c>
      <c r="AD49" s="314">
        <v>91</v>
      </c>
      <c r="AE49" s="314">
        <v>270</v>
      </c>
      <c r="AF49" s="314">
        <v>269</v>
      </c>
      <c r="AG49" s="314">
        <v>82</v>
      </c>
      <c r="AH49" s="314">
        <v>155</v>
      </c>
      <c r="AI49" s="314">
        <v>202</v>
      </c>
      <c r="AJ49" s="286">
        <v>3</v>
      </c>
      <c r="AK49" s="314">
        <v>2</v>
      </c>
      <c r="AL49" s="314">
        <v>4</v>
      </c>
      <c r="AM49" s="314">
        <v>8</v>
      </c>
      <c r="AN49" s="314"/>
      <c r="AO49" s="314">
        <v>14</v>
      </c>
      <c r="AP49" s="314">
        <v>90</v>
      </c>
      <c r="AQ49" s="314">
        <v>46</v>
      </c>
      <c r="AR49" s="314">
        <v>13</v>
      </c>
      <c r="AS49" s="314">
        <v>23</v>
      </c>
      <c r="AT49" s="57">
        <v>9</v>
      </c>
      <c r="AU49" s="314">
        <v>66</v>
      </c>
      <c r="AV49" s="314">
        <v>89</v>
      </c>
      <c r="AW49" s="314">
        <v>96</v>
      </c>
      <c r="AX49" s="314">
        <v>135</v>
      </c>
      <c r="AY49" s="314">
        <v>70</v>
      </c>
      <c r="AZ49" s="314">
        <v>165</v>
      </c>
      <c r="BA49" s="314">
        <v>560</v>
      </c>
      <c r="BB49" s="314">
        <v>546</v>
      </c>
      <c r="BC49" s="314">
        <v>167</v>
      </c>
      <c r="BD49" s="314">
        <v>298</v>
      </c>
      <c r="BE49" s="314">
        <v>318</v>
      </c>
      <c r="BF49" s="286">
        <v>5</v>
      </c>
      <c r="BG49" s="314">
        <v>5</v>
      </c>
      <c r="BH49" s="314">
        <v>9</v>
      </c>
      <c r="BI49" s="314">
        <v>19</v>
      </c>
      <c r="BJ49" s="314">
        <v>7</v>
      </c>
      <c r="BK49" s="314">
        <v>36</v>
      </c>
      <c r="BL49" s="314">
        <v>182</v>
      </c>
      <c r="BM49" s="314">
        <v>101</v>
      </c>
      <c r="BN49" s="314">
        <v>22</v>
      </c>
      <c r="BO49" s="314">
        <v>31</v>
      </c>
      <c r="BP49" s="314">
        <v>27</v>
      </c>
      <c r="BQ49" s="191">
        <f t="shared" si="0"/>
        <v>2954</v>
      </c>
      <c r="BR49" s="188">
        <v>44.935341909275557</v>
      </c>
    </row>
    <row r="50" spans="1:70" x14ac:dyDescent="0.25">
      <c r="A50" s="438"/>
      <c r="B50" s="30" t="s">
        <v>92</v>
      </c>
      <c r="C50" s="286">
        <v>123</v>
      </c>
      <c r="D50" s="314">
        <v>128</v>
      </c>
      <c r="E50" s="314">
        <v>146</v>
      </c>
      <c r="F50" s="314">
        <v>172</v>
      </c>
      <c r="G50" s="314">
        <v>122</v>
      </c>
      <c r="H50" s="314">
        <v>277</v>
      </c>
      <c r="I50" s="314">
        <v>903</v>
      </c>
      <c r="J50" s="314">
        <v>738</v>
      </c>
      <c r="K50" s="314">
        <v>297</v>
      </c>
      <c r="L50" s="314">
        <v>326</v>
      </c>
      <c r="M50" s="314">
        <v>272</v>
      </c>
      <c r="N50" s="286">
        <v>69</v>
      </c>
      <c r="O50" s="314">
        <v>74</v>
      </c>
      <c r="P50" s="314">
        <v>69</v>
      </c>
      <c r="Q50" s="314">
        <v>97</v>
      </c>
      <c r="R50" s="314">
        <v>49</v>
      </c>
      <c r="S50" s="314">
        <v>145</v>
      </c>
      <c r="T50" s="314">
        <v>659</v>
      </c>
      <c r="U50" s="314">
        <v>338</v>
      </c>
      <c r="V50" s="314">
        <v>53</v>
      </c>
      <c r="W50" s="314">
        <v>83</v>
      </c>
      <c r="X50" s="57">
        <v>45</v>
      </c>
      <c r="Y50" s="314">
        <v>97</v>
      </c>
      <c r="Z50" s="314">
        <v>107</v>
      </c>
      <c r="AA50" s="314">
        <v>137</v>
      </c>
      <c r="AB50" s="314">
        <v>184</v>
      </c>
      <c r="AC50" s="314">
        <v>103</v>
      </c>
      <c r="AD50" s="314">
        <v>284</v>
      </c>
      <c r="AE50" s="314">
        <v>846</v>
      </c>
      <c r="AF50" s="314">
        <v>671</v>
      </c>
      <c r="AG50" s="314">
        <v>282</v>
      </c>
      <c r="AH50" s="314">
        <v>350</v>
      </c>
      <c r="AI50" s="314">
        <v>413</v>
      </c>
      <c r="AJ50" s="286">
        <v>63</v>
      </c>
      <c r="AK50" s="314">
        <v>51</v>
      </c>
      <c r="AL50" s="314">
        <v>71</v>
      </c>
      <c r="AM50" s="314">
        <v>74</v>
      </c>
      <c r="AN50" s="314">
        <v>54</v>
      </c>
      <c r="AO50" s="314">
        <v>137</v>
      </c>
      <c r="AP50" s="314">
        <v>574</v>
      </c>
      <c r="AQ50" s="314">
        <v>312</v>
      </c>
      <c r="AR50" s="314">
        <v>54</v>
      </c>
      <c r="AS50" s="314">
        <v>93</v>
      </c>
      <c r="AT50" s="57">
        <v>46</v>
      </c>
      <c r="AU50" s="314">
        <v>220</v>
      </c>
      <c r="AV50" s="314">
        <v>235</v>
      </c>
      <c r="AW50" s="314">
        <v>283</v>
      </c>
      <c r="AX50" s="314">
        <v>356</v>
      </c>
      <c r="AY50" s="314">
        <v>225</v>
      </c>
      <c r="AZ50" s="314">
        <v>561</v>
      </c>
      <c r="BA50" s="314">
        <v>1749</v>
      </c>
      <c r="BB50" s="314">
        <v>1409</v>
      </c>
      <c r="BC50" s="314">
        <v>579</v>
      </c>
      <c r="BD50" s="314">
        <v>676</v>
      </c>
      <c r="BE50" s="314">
        <v>685</v>
      </c>
      <c r="BF50" s="286">
        <v>132</v>
      </c>
      <c r="BG50" s="314">
        <v>125</v>
      </c>
      <c r="BH50" s="314">
        <v>140</v>
      </c>
      <c r="BI50" s="314">
        <v>171</v>
      </c>
      <c r="BJ50" s="314">
        <v>103</v>
      </c>
      <c r="BK50" s="314">
        <v>282</v>
      </c>
      <c r="BL50" s="314">
        <v>1233</v>
      </c>
      <c r="BM50" s="314">
        <v>650</v>
      </c>
      <c r="BN50" s="314">
        <v>107</v>
      </c>
      <c r="BO50" s="314">
        <v>176</v>
      </c>
      <c r="BP50" s="314">
        <v>91</v>
      </c>
      <c r="BQ50" s="191">
        <f t="shared" si="0"/>
        <v>10188</v>
      </c>
      <c r="BR50" s="188">
        <v>40.668138987043584</v>
      </c>
    </row>
    <row r="51" spans="1:70" x14ac:dyDescent="0.25">
      <c r="A51" s="438"/>
      <c r="B51" s="30" t="s">
        <v>93</v>
      </c>
      <c r="C51" s="286">
        <v>130</v>
      </c>
      <c r="D51" s="314">
        <v>121</v>
      </c>
      <c r="E51" s="314">
        <v>170</v>
      </c>
      <c r="F51" s="314">
        <v>202</v>
      </c>
      <c r="G51" s="314">
        <v>147</v>
      </c>
      <c r="H51" s="314">
        <v>363</v>
      </c>
      <c r="I51" s="314">
        <v>882</v>
      </c>
      <c r="J51" s="314">
        <v>777</v>
      </c>
      <c r="K51" s="314">
        <v>294</v>
      </c>
      <c r="L51" s="314">
        <v>361</v>
      </c>
      <c r="M51" s="314">
        <v>317</v>
      </c>
      <c r="N51" s="286">
        <v>55</v>
      </c>
      <c r="O51" s="314">
        <v>38</v>
      </c>
      <c r="P51" s="314">
        <v>60</v>
      </c>
      <c r="Q51" s="314">
        <v>114</v>
      </c>
      <c r="R51" s="314">
        <v>45</v>
      </c>
      <c r="S51" s="314">
        <v>118</v>
      </c>
      <c r="T51" s="314">
        <v>542</v>
      </c>
      <c r="U51" s="314">
        <v>347</v>
      </c>
      <c r="V51" s="314">
        <v>57</v>
      </c>
      <c r="W51" s="314">
        <v>72</v>
      </c>
      <c r="X51" s="57">
        <v>74</v>
      </c>
      <c r="Y51" s="314">
        <v>105</v>
      </c>
      <c r="Z51" s="314">
        <v>118</v>
      </c>
      <c r="AA51" s="314">
        <v>158</v>
      </c>
      <c r="AB51" s="314">
        <v>188</v>
      </c>
      <c r="AC51" s="314">
        <v>123</v>
      </c>
      <c r="AD51" s="314">
        <v>367</v>
      </c>
      <c r="AE51" s="314">
        <v>859</v>
      </c>
      <c r="AF51" s="314">
        <v>801</v>
      </c>
      <c r="AG51" s="314">
        <v>276</v>
      </c>
      <c r="AH51" s="314">
        <v>453</v>
      </c>
      <c r="AI51" s="314">
        <v>605</v>
      </c>
      <c r="AJ51" s="286">
        <v>48</v>
      </c>
      <c r="AK51" s="314">
        <v>58</v>
      </c>
      <c r="AL51" s="314">
        <v>60</v>
      </c>
      <c r="AM51" s="314">
        <v>88</v>
      </c>
      <c r="AN51" s="314">
        <v>45</v>
      </c>
      <c r="AO51" s="314">
        <v>110</v>
      </c>
      <c r="AP51" s="314">
        <v>558</v>
      </c>
      <c r="AQ51" s="314">
        <v>318</v>
      </c>
      <c r="AR51" s="314">
        <v>55</v>
      </c>
      <c r="AS51" s="314">
        <v>96</v>
      </c>
      <c r="AT51" s="57">
        <v>69</v>
      </c>
      <c r="AU51" s="314">
        <v>235</v>
      </c>
      <c r="AV51" s="314">
        <v>239</v>
      </c>
      <c r="AW51" s="314">
        <v>328</v>
      </c>
      <c r="AX51" s="314">
        <v>390</v>
      </c>
      <c r="AY51" s="314">
        <v>270</v>
      </c>
      <c r="AZ51" s="314">
        <v>730</v>
      </c>
      <c r="BA51" s="314">
        <v>1741</v>
      </c>
      <c r="BB51" s="314">
        <v>1578</v>
      </c>
      <c r="BC51" s="314">
        <v>570</v>
      </c>
      <c r="BD51" s="314">
        <v>814</v>
      </c>
      <c r="BE51" s="314">
        <v>922</v>
      </c>
      <c r="BF51" s="286">
        <v>103</v>
      </c>
      <c r="BG51" s="314">
        <v>96</v>
      </c>
      <c r="BH51" s="314">
        <v>120</v>
      </c>
      <c r="BI51" s="314">
        <v>202</v>
      </c>
      <c r="BJ51" s="314">
        <v>90</v>
      </c>
      <c r="BK51" s="314">
        <v>228</v>
      </c>
      <c r="BL51" s="314">
        <v>1100</v>
      </c>
      <c r="BM51" s="314">
        <v>665</v>
      </c>
      <c r="BN51" s="314">
        <v>112</v>
      </c>
      <c r="BO51" s="314">
        <v>168</v>
      </c>
      <c r="BP51" s="314">
        <v>143</v>
      </c>
      <c r="BQ51" s="191">
        <f t="shared" si="0"/>
        <v>10844</v>
      </c>
      <c r="BR51" s="188">
        <v>42.19946514201402</v>
      </c>
    </row>
    <row r="52" spans="1:70" x14ac:dyDescent="0.25">
      <c r="A52" s="438"/>
      <c r="B52" s="30" t="s">
        <v>94</v>
      </c>
      <c r="C52" s="286">
        <v>54</v>
      </c>
      <c r="D52" s="314">
        <v>50</v>
      </c>
      <c r="E52" s="314">
        <v>61</v>
      </c>
      <c r="F52" s="314">
        <v>72</v>
      </c>
      <c r="G52" s="314">
        <v>46</v>
      </c>
      <c r="H52" s="314">
        <v>125</v>
      </c>
      <c r="I52" s="314">
        <v>353</v>
      </c>
      <c r="J52" s="314">
        <v>362</v>
      </c>
      <c r="K52" s="314">
        <v>140</v>
      </c>
      <c r="L52" s="314">
        <v>215</v>
      </c>
      <c r="M52" s="314">
        <v>218</v>
      </c>
      <c r="N52" s="286">
        <v>3</v>
      </c>
      <c r="O52" s="314">
        <v>6</v>
      </c>
      <c r="P52" s="314">
        <v>10</v>
      </c>
      <c r="Q52" s="314">
        <v>5</v>
      </c>
      <c r="R52" s="314">
        <v>6</v>
      </c>
      <c r="S52" s="314">
        <v>7</v>
      </c>
      <c r="T52" s="314">
        <v>74</v>
      </c>
      <c r="U52" s="314">
        <v>47</v>
      </c>
      <c r="V52" s="314">
        <v>14</v>
      </c>
      <c r="W52" s="314">
        <v>12</v>
      </c>
      <c r="X52" s="57">
        <v>12</v>
      </c>
      <c r="Y52" s="314">
        <v>41</v>
      </c>
      <c r="Z52" s="314">
        <v>41</v>
      </c>
      <c r="AA52" s="314">
        <v>59</v>
      </c>
      <c r="AB52" s="314">
        <v>75</v>
      </c>
      <c r="AC52" s="314">
        <v>40</v>
      </c>
      <c r="AD52" s="314">
        <v>106</v>
      </c>
      <c r="AE52" s="314">
        <v>374</v>
      </c>
      <c r="AF52" s="314">
        <v>377</v>
      </c>
      <c r="AG52" s="314">
        <v>160</v>
      </c>
      <c r="AH52" s="314">
        <v>273</v>
      </c>
      <c r="AI52" s="314">
        <v>279</v>
      </c>
      <c r="AJ52" s="286">
        <v>6</v>
      </c>
      <c r="AK52" s="314">
        <v>8</v>
      </c>
      <c r="AL52" s="314">
        <v>1</v>
      </c>
      <c r="AM52" s="314">
        <v>5</v>
      </c>
      <c r="AN52" s="314">
        <v>3</v>
      </c>
      <c r="AO52" s="314">
        <v>8</v>
      </c>
      <c r="AP52" s="314">
        <v>90</v>
      </c>
      <c r="AQ52" s="314">
        <v>45</v>
      </c>
      <c r="AR52" s="314">
        <v>9</v>
      </c>
      <c r="AS52" s="314">
        <v>10</v>
      </c>
      <c r="AT52" s="57">
        <v>12</v>
      </c>
      <c r="AU52" s="314">
        <v>95</v>
      </c>
      <c r="AV52" s="314">
        <v>91</v>
      </c>
      <c r="AW52" s="314">
        <v>120</v>
      </c>
      <c r="AX52" s="314">
        <v>147</v>
      </c>
      <c r="AY52" s="314">
        <v>86</v>
      </c>
      <c r="AZ52" s="314">
        <v>231</v>
      </c>
      <c r="BA52" s="314">
        <v>727</v>
      </c>
      <c r="BB52" s="314">
        <v>739</v>
      </c>
      <c r="BC52" s="314">
        <v>300</v>
      </c>
      <c r="BD52" s="314">
        <v>488</v>
      </c>
      <c r="BE52" s="314">
        <v>497</v>
      </c>
      <c r="BF52" s="286">
        <v>9</v>
      </c>
      <c r="BG52" s="314">
        <v>14</v>
      </c>
      <c r="BH52" s="314">
        <v>11</v>
      </c>
      <c r="BI52" s="314">
        <v>10</v>
      </c>
      <c r="BJ52" s="314">
        <v>9</v>
      </c>
      <c r="BK52" s="314">
        <v>15</v>
      </c>
      <c r="BL52" s="314">
        <v>164</v>
      </c>
      <c r="BM52" s="314">
        <v>92</v>
      </c>
      <c r="BN52" s="314">
        <v>23</v>
      </c>
      <c r="BO52" s="314">
        <v>22</v>
      </c>
      <c r="BP52" s="314">
        <v>24</v>
      </c>
      <c r="BQ52" s="191">
        <f t="shared" si="0"/>
        <v>3914</v>
      </c>
      <c r="BR52" s="188">
        <v>47.251660705160958</v>
      </c>
    </row>
    <row r="53" spans="1:70" x14ac:dyDescent="0.25">
      <c r="A53" s="438"/>
      <c r="B53" s="30" t="s">
        <v>95</v>
      </c>
      <c r="C53" s="286">
        <v>93</v>
      </c>
      <c r="D53" s="314">
        <v>82</v>
      </c>
      <c r="E53" s="314">
        <v>126</v>
      </c>
      <c r="F53" s="314">
        <v>151</v>
      </c>
      <c r="G53" s="314">
        <v>97</v>
      </c>
      <c r="H53" s="314">
        <v>295</v>
      </c>
      <c r="I53" s="314">
        <v>802</v>
      </c>
      <c r="J53" s="314">
        <v>754</v>
      </c>
      <c r="K53" s="314">
        <v>264</v>
      </c>
      <c r="L53" s="314">
        <v>345</v>
      </c>
      <c r="M53" s="314">
        <v>390</v>
      </c>
      <c r="N53" s="286">
        <v>34</v>
      </c>
      <c r="O53" s="314">
        <v>30</v>
      </c>
      <c r="P53" s="314">
        <v>44</v>
      </c>
      <c r="Q53" s="314">
        <v>34</v>
      </c>
      <c r="R53" s="314">
        <v>34</v>
      </c>
      <c r="S53" s="314">
        <v>70</v>
      </c>
      <c r="T53" s="314">
        <v>367</v>
      </c>
      <c r="U53" s="314">
        <v>202</v>
      </c>
      <c r="V53" s="314">
        <v>49</v>
      </c>
      <c r="W53" s="314">
        <v>53</v>
      </c>
      <c r="X53" s="57">
        <v>31</v>
      </c>
      <c r="Y53" s="314">
        <v>78</v>
      </c>
      <c r="Z53" s="314">
        <v>79</v>
      </c>
      <c r="AA53" s="314">
        <v>112</v>
      </c>
      <c r="AB53" s="314">
        <v>157</v>
      </c>
      <c r="AC53" s="314">
        <v>96</v>
      </c>
      <c r="AD53" s="314">
        <v>276</v>
      </c>
      <c r="AE53" s="314">
        <v>766</v>
      </c>
      <c r="AF53" s="314">
        <v>751</v>
      </c>
      <c r="AG53" s="314">
        <v>261</v>
      </c>
      <c r="AH53" s="314">
        <v>426</v>
      </c>
      <c r="AI53" s="314">
        <v>743</v>
      </c>
      <c r="AJ53" s="286">
        <v>38</v>
      </c>
      <c r="AK53" s="314">
        <v>36</v>
      </c>
      <c r="AL53" s="314">
        <v>42</v>
      </c>
      <c r="AM53" s="314">
        <v>35</v>
      </c>
      <c r="AN53" s="314">
        <v>27</v>
      </c>
      <c r="AO53" s="314">
        <v>67</v>
      </c>
      <c r="AP53" s="314">
        <v>306</v>
      </c>
      <c r="AQ53" s="314">
        <v>198</v>
      </c>
      <c r="AR53" s="314">
        <v>37</v>
      </c>
      <c r="AS53" s="314">
        <v>69</v>
      </c>
      <c r="AT53" s="57">
        <v>40</v>
      </c>
      <c r="AU53" s="314">
        <v>171</v>
      </c>
      <c r="AV53" s="314">
        <v>161</v>
      </c>
      <c r="AW53" s="314">
        <v>238</v>
      </c>
      <c r="AX53" s="314">
        <v>308</v>
      </c>
      <c r="AY53" s="314">
        <v>193</v>
      </c>
      <c r="AZ53" s="314">
        <v>571</v>
      </c>
      <c r="BA53" s="314">
        <v>1568</v>
      </c>
      <c r="BB53" s="314">
        <v>1505</v>
      </c>
      <c r="BC53" s="314">
        <v>525</v>
      </c>
      <c r="BD53" s="314">
        <v>771</v>
      </c>
      <c r="BE53" s="314">
        <v>1133</v>
      </c>
      <c r="BF53" s="286">
        <v>72</v>
      </c>
      <c r="BG53" s="314">
        <v>66</v>
      </c>
      <c r="BH53" s="314">
        <v>86</v>
      </c>
      <c r="BI53" s="314">
        <v>69</v>
      </c>
      <c r="BJ53" s="314">
        <v>61</v>
      </c>
      <c r="BK53" s="314">
        <v>137</v>
      </c>
      <c r="BL53" s="314">
        <v>673</v>
      </c>
      <c r="BM53" s="314">
        <v>400</v>
      </c>
      <c r="BN53" s="314">
        <v>86</v>
      </c>
      <c r="BO53" s="314">
        <v>122</v>
      </c>
      <c r="BP53" s="314">
        <v>71</v>
      </c>
      <c r="BQ53" s="191">
        <f t="shared" si="0"/>
        <v>8987</v>
      </c>
      <c r="BR53" s="188">
        <v>45.404973851118285</v>
      </c>
    </row>
    <row r="54" spans="1:70" x14ac:dyDescent="0.25">
      <c r="A54" s="438"/>
      <c r="B54" s="30" t="s">
        <v>96</v>
      </c>
      <c r="C54" s="286">
        <v>35</v>
      </c>
      <c r="D54" s="314">
        <v>34</v>
      </c>
      <c r="E54" s="314">
        <v>29</v>
      </c>
      <c r="F54" s="314">
        <v>39</v>
      </c>
      <c r="G54" s="314">
        <v>27</v>
      </c>
      <c r="H54" s="314">
        <v>85</v>
      </c>
      <c r="I54" s="314">
        <v>315</v>
      </c>
      <c r="J54" s="314">
        <v>192</v>
      </c>
      <c r="K54" s="314">
        <v>64</v>
      </c>
      <c r="L54" s="314">
        <v>81</v>
      </c>
      <c r="M54" s="314">
        <v>71</v>
      </c>
      <c r="N54" s="286">
        <v>7</v>
      </c>
      <c r="O54" s="314">
        <v>10</v>
      </c>
      <c r="P54" s="314">
        <v>14</v>
      </c>
      <c r="Q54" s="314">
        <v>18</v>
      </c>
      <c r="R54" s="314">
        <v>15</v>
      </c>
      <c r="S54" s="314">
        <v>36</v>
      </c>
      <c r="T54" s="314">
        <v>151</v>
      </c>
      <c r="U54" s="314">
        <v>58</v>
      </c>
      <c r="V54" s="314">
        <v>12</v>
      </c>
      <c r="W54" s="314">
        <v>12</v>
      </c>
      <c r="X54" s="57">
        <v>8</v>
      </c>
      <c r="Y54" s="314">
        <v>40</v>
      </c>
      <c r="Z54" s="314">
        <v>27</v>
      </c>
      <c r="AA54" s="314">
        <v>32</v>
      </c>
      <c r="AB54" s="314">
        <v>45</v>
      </c>
      <c r="AC54" s="314">
        <v>21</v>
      </c>
      <c r="AD54" s="314">
        <v>115</v>
      </c>
      <c r="AE54" s="314">
        <v>262</v>
      </c>
      <c r="AF54" s="314">
        <v>174</v>
      </c>
      <c r="AG54" s="314">
        <v>71</v>
      </c>
      <c r="AH54" s="314">
        <v>87</v>
      </c>
      <c r="AI54" s="314">
        <v>100</v>
      </c>
      <c r="AJ54" s="286">
        <v>12</v>
      </c>
      <c r="AK54" s="314">
        <v>8</v>
      </c>
      <c r="AL54" s="314">
        <v>12</v>
      </c>
      <c r="AM54" s="314">
        <v>15</v>
      </c>
      <c r="AN54" s="314">
        <v>7</v>
      </c>
      <c r="AO54" s="314">
        <v>37</v>
      </c>
      <c r="AP54" s="314">
        <v>136</v>
      </c>
      <c r="AQ54" s="314">
        <v>51</v>
      </c>
      <c r="AR54" s="314">
        <v>12</v>
      </c>
      <c r="AS54" s="314">
        <v>10</v>
      </c>
      <c r="AT54" s="57">
        <v>7</v>
      </c>
      <c r="AU54" s="314">
        <v>75</v>
      </c>
      <c r="AV54" s="314">
        <v>61</v>
      </c>
      <c r="AW54" s="314">
        <v>61</v>
      </c>
      <c r="AX54" s="314">
        <v>84</v>
      </c>
      <c r="AY54" s="314">
        <v>48</v>
      </c>
      <c r="AZ54" s="314">
        <v>200</v>
      </c>
      <c r="BA54" s="314">
        <v>577</v>
      </c>
      <c r="BB54" s="314">
        <v>366</v>
      </c>
      <c r="BC54" s="314">
        <v>135</v>
      </c>
      <c r="BD54" s="314">
        <v>168</v>
      </c>
      <c r="BE54" s="314">
        <v>171</v>
      </c>
      <c r="BF54" s="286">
        <v>19</v>
      </c>
      <c r="BG54" s="314">
        <v>18</v>
      </c>
      <c r="BH54" s="314">
        <v>26</v>
      </c>
      <c r="BI54" s="314">
        <v>33</v>
      </c>
      <c r="BJ54" s="314">
        <v>22</v>
      </c>
      <c r="BK54" s="314">
        <v>73</v>
      </c>
      <c r="BL54" s="314">
        <v>287</v>
      </c>
      <c r="BM54" s="314">
        <v>109</v>
      </c>
      <c r="BN54" s="314">
        <v>24</v>
      </c>
      <c r="BO54" s="314">
        <v>22</v>
      </c>
      <c r="BP54" s="314">
        <v>15</v>
      </c>
      <c r="BQ54" s="191">
        <f t="shared" si="0"/>
        <v>2594</v>
      </c>
      <c r="BR54" s="188">
        <v>39.684656900539707</v>
      </c>
    </row>
    <row r="55" spans="1:70" x14ac:dyDescent="0.25">
      <c r="A55" s="438"/>
      <c r="B55" s="30" t="s">
        <v>97</v>
      </c>
      <c r="C55" s="286">
        <v>60</v>
      </c>
      <c r="D55" s="314">
        <v>54</v>
      </c>
      <c r="E55" s="314">
        <v>87</v>
      </c>
      <c r="F55" s="314">
        <v>113</v>
      </c>
      <c r="G55" s="314">
        <v>53</v>
      </c>
      <c r="H55" s="314">
        <v>125</v>
      </c>
      <c r="I55" s="314">
        <v>446</v>
      </c>
      <c r="J55" s="314">
        <v>514</v>
      </c>
      <c r="K55" s="314">
        <v>165</v>
      </c>
      <c r="L55" s="314">
        <v>234</v>
      </c>
      <c r="M55" s="314">
        <v>264</v>
      </c>
      <c r="N55" s="286">
        <v>4</v>
      </c>
      <c r="O55" s="314">
        <v>3</v>
      </c>
      <c r="P55" s="314">
        <v>3</v>
      </c>
      <c r="Q55" s="314">
        <v>2</v>
      </c>
      <c r="R55" s="314">
        <v>1</v>
      </c>
      <c r="S55" s="314">
        <v>7</v>
      </c>
      <c r="T55" s="314">
        <v>46</v>
      </c>
      <c r="U55" s="314">
        <v>41</v>
      </c>
      <c r="V55" s="314">
        <v>8</v>
      </c>
      <c r="W55" s="314">
        <v>13</v>
      </c>
      <c r="X55" s="57">
        <v>9</v>
      </c>
      <c r="Y55" s="314">
        <v>48</v>
      </c>
      <c r="Z55" s="314">
        <v>45</v>
      </c>
      <c r="AA55" s="314">
        <v>87</v>
      </c>
      <c r="AB55" s="314">
        <v>116</v>
      </c>
      <c r="AC55" s="314">
        <v>64</v>
      </c>
      <c r="AD55" s="314">
        <v>120</v>
      </c>
      <c r="AE55" s="314">
        <v>461</v>
      </c>
      <c r="AF55" s="314">
        <v>544</v>
      </c>
      <c r="AG55" s="314">
        <v>166</v>
      </c>
      <c r="AH55" s="314">
        <v>259</v>
      </c>
      <c r="AI55" s="314">
        <v>362</v>
      </c>
      <c r="AJ55" s="286">
        <v>1</v>
      </c>
      <c r="AK55" s="314">
        <v>1</v>
      </c>
      <c r="AL55" s="314">
        <v>2</v>
      </c>
      <c r="AM55" s="314"/>
      <c r="AN55" s="314">
        <v>2</v>
      </c>
      <c r="AO55" s="314">
        <v>1</v>
      </c>
      <c r="AP55" s="314">
        <v>45</v>
      </c>
      <c r="AQ55" s="314">
        <v>40</v>
      </c>
      <c r="AR55" s="314">
        <v>4</v>
      </c>
      <c r="AS55" s="314">
        <v>18</v>
      </c>
      <c r="AT55" s="57">
        <v>5</v>
      </c>
      <c r="AU55" s="314">
        <v>108</v>
      </c>
      <c r="AV55" s="314">
        <v>99</v>
      </c>
      <c r="AW55" s="314">
        <v>174</v>
      </c>
      <c r="AX55" s="314">
        <v>229</v>
      </c>
      <c r="AY55" s="314">
        <v>117</v>
      </c>
      <c r="AZ55" s="314">
        <v>245</v>
      </c>
      <c r="BA55" s="314">
        <v>907</v>
      </c>
      <c r="BB55" s="314">
        <v>1058</v>
      </c>
      <c r="BC55" s="314">
        <v>331</v>
      </c>
      <c r="BD55" s="314">
        <v>493</v>
      </c>
      <c r="BE55" s="314">
        <v>626</v>
      </c>
      <c r="BF55" s="286">
        <v>5</v>
      </c>
      <c r="BG55" s="314">
        <v>4</v>
      </c>
      <c r="BH55" s="314">
        <v>5</v>
      </c>
      <c r="BI55" s="314">
        <v>2</v>
      </c>
      <c r="BJ55" s="314">
        <v>3</v>
      </c>
      <c r="BK55" s="314">
        <v>8</v>
      </c>
      <c r="BL55" s="314">
        <v>91</v>
      </c>
      <c r="BM55" s="314">
        <v>81</v>
      </c>
      <c r="BN55" s="314">
        <v>12</v>
      </c>
      <c r="BO55" s="314">
        <v>31</v>
      </c>
      <c r="BP55" s="314">
        <v>14</v>
      </c>
      <c r="BQ55" s="191">
        <f t="shared" si="0"/>
        <v>4643</v>
      </c>
      <c r="BR55" s="188">
        <v>47.374865388757271</v>
      </c>
    </row>
    <row r="56" spans="1:70" x14ac:dyDescent="0.25">
      <c r="A56" s="438" t="s">
        <v>130</v>
      </c>
      <c r="B56" s="30" t="s">
        <v>98</v>
      </c>
      <c r="C56" s="286">
        <v>144</v>
      </c>
      <c r="D56" s="314">
        <v>177</v>
      </c>
      <c r="E56" s="314">
        <v>221</v>
      </c>
      <c r="F56" s="314">
        <v>260</v>
      </c>
      <c r="G56" s="314">
        <v>179</v>
      </c>
      <c r="H56" s="314">
        <v>441</v>
      </c>
      <c r="I56" s="314">
        <v>1036</v>
      </c>
      <c r="J56" s="314">
        <v>968</v>
      </c>
      <c r="K56" s="314">
        <v>300</v>
      </c>
      <c r="L56" s="314">
        <v>411</v>
      </c>
      <c r="M56" s="314">
        <v>320</v>
      </c>
      <c r="N56" s="286">
        <v>159</v>
      </c>
      <c r="O56" s="314">
        <v>154</v>
      </c>
      <c r="P56" s="314">
        <v>241</v>
      </c>
      <c r="Q56" s="314">
        <v>258</v>
      </c>
      <c r="R56" s="314">
        <v>146</v>
      </c>
      <c r="S56" s="314">
        <v>361</v>
      </c>
      <c r="T56" s="314">
        <v>1380</v>
      </c>
      <c r="U56" s="314">
        <v>775</v>
      </c>
      <c r="V56" s="314">
        <v>145</v>
      </c>
      <c r="W56" s="314">
        <v>186</v>
      </c>
      <c r="X56" s="57">
        <v>112</v>
      </c>
      <c r="Y56" s="314">
        <v>165</v>
      </c>
      <c r="Z56" s="314">
        <v>177</v>
      </c>
      <c r="AA56" s="314">
        <v>213</v>
      </c>
      <c r="AB56" s="314">
        <v>242</v>
      </c>
      <c r="AC56" s="314">
        <v>195</v>
      </c>
      <c r="AD56" s="314">
        <v>357</v>
      </c>
      <c r="AE56" s="314">
        <v>925</v>
      </c>
      <c r="AF56" s="314">
        <v>719</v>
      </c>
      <c r="AG56" s="314">
        <v>323</v>
      </c>
      <c r="AH56" s="314">
        <v>476</v>
      </c>
      <c r="AI56" s="314">
        <v>582</v>
      </c>
      <c r="AJ56" s="286">
        <v>114</v>
      </c>
      <c r="AK56" s="314">
        <v>163</v>
      </c>
      <c r="AL56" s="314">
        <v>197</v>
      </c>
      <c r="AM56" s="314">
        <v>253</v>
      </c>
      <c r="AN56" s="314">
        <v>141</v>
      </c>
      <c r="AO56" s="314">
        <v>311</v>
      </c>
      <c r="AP56" s="314">
        <v>1190</v>
      </c>
      <c r="AQ56" s="314">
        <v>730</v>
      </c>
      <c r="AR56" s="314">
        <v>143</v>
      </c>
      <c r="AS56" s="314">
        <v>228</v>
      </c>
      <c r="AT56" s="57">
        <v>132</v>
      </c>
      <c r="AU56" s="314">
        <v>309</v>
      </c>
      <c r="AV56" s="314">
        <v>354</v>
      </c>
      <c r="AW56" s="314">
        <v>434</v>
      </c>
      <c r="AX56" s="314">
        <v>502</v>
      </c>
      <c r="AY56" s="314">
        <v>374</v>
      </c>
      <c r="AZ56" s="314">
        <v>798</v>
      </c>
      <c r="BA56" s="314">
        <v>1961</v>
      </c>
      <c r="BB56" s="314">
        <v>1687</v>
      </c>
      <c r="BC56" s="314">
        <v>623</v>
      </c>
      <c r="BD56" s="314">
        <v>887</v>
      </c>
      <c r="BE56" s="314">
        <v>902</v>
      </c>
      <c r="BF56" s="286">
        <v>273</v>
      </c>
      <c r="BG56" s="314">
        <v>317</v>
      </c>
      <c r="BH56" s="314">
        <v>438</v>
      </c>
      <c r="BI56" s="314">
        <v>511</v>
      </c>
      <c r="BJ56" s="314">
        <v>287</v>
      </c>
      <c r="BK56" s="314">
        <v>672</v>
      </c>
      <c r="BL56" s="314">
        <v>2570</v>
      </c>
      <c r="BM56" s="314">
        <v>1505</v>
      </c>
      <c r="BN56" s="314">
        <v>288</v>
      </c>
      <c r="BO56" s="314">
        <v>414</v>
      </c>
      <c r="BP56" s="314">
        <v>244</v>
      </c>
      <c r="BQ56" s="191">
        <f t="shared" si="0"/>
        <v>16350</v>
      </c>
      <c r="BR56" s="188">
        <v>38.840978593272169</v>
      </c>
    </row>
    <row r="57" spans="1:70" x14ac:dyDescent="0.25">
      <c r="A57" s="438"/>
      <c r="B57" s="30" t="s">
        <v>99</v>
      </c>
      <c r="C57" s="286">
        <v>112</v>
      </c>
      <c r="D57" s="314">
        <v>107</v>
      </c>
      <c r="E57" s="314">
        <v>173</v>
      </c>
      <c r="F57" s="314">
        <v>206</v>
      </c>
      <c r="G57" s="314">
        <v>128</v>
      </c>
      <c r="H57" s="314">
        <v>276</v>
      </c>
      <c r="I57" s="314">
        <v>808</v>
      </c>
      <c r="J57" s="314">
        <v>663</v>
      </c>
      <c r="K57" s="314">
        <v>237</v>
      </c>
      <c r="L57" s="314">
        <v>304</v>
      </c>
      <c r="M57" s="314">
        <v>251</v>
      </c>
      <c r="N57" s="286">
        <v>82</v>
      </c>
      <c r="O57" s="314">
        <v>94</v>
      </c>
      <c r="P57" s="314">
        <v>120</v>
      </c>
      <c r="Q57" s="314">
        <v>158</v>
      </c>
      <c r="R57" s="314">
        <v>73</v>
      </c>
      <c r="S57" s="314">
        <v>204</v>
      </c>
      <c r="T57" s="314">
        <v>738</v>
      </c>
      <c r="U57" s="314">
        <v>380</v>
      </c>
      <c r="V57" s="314">
        <v>63</v>
      </c>
      <c r="W57" s="314">
        <v>81</v>
      </c>
      <c r="X57" s="57">
        <v>72</v>
      </c>
      <c r="Y57" s="314">
        <v>88</v>
      </c>
      <c r="Z57" s="314">
        <v>101</v>
      </c>
      <c r="AA57" s="314">
        <v>146</v>
      </c>
      <c r="AB57" s="314">
        <v>212</v>
      </c>
      <c r="AC57" s="314">
        <v>127</v>
      </c>
      <c r="AD57" s="314">
        <v>292</v>
      </c>
      <c r="AE57" s="314">
        <v>689</v>
      </c>
      <c r="AF57" s="314">
        <v>607</v>
      </c>
      <c r="AG57" s="314">
        <v>228</v>
      </c>
      <c r="AH57" s="314">
        <v>383</v>
      </c>
      <c r="AI57" s="314">
        <v>419</v>
      </c>
      <c r="AJ57" s="286">
        <v>65</v>
      </c>
      <c r="AK57" s="314">
        <v>89</v>
      </c>
      <c r="AL57" s="314">
        <v>91</v>
      </c>
      <c r="AM57" s="314">
        <v>133</v>
      </c>
      <c r="AN57" s="314">
        <v>72</v>
      </c>
      <c r="AO57" s="314">
        <v>176</v>
      </c>
      <c r="AP57" s="314">
        <v>650</v>
      </c>
      <c r="AQ57" s="314">
        <v>341</v>
      </c>
      <c r="AR57" s="314">
        <v>57</v>
      </c>
      <c r="AS57" s="314">
        <v>93</v>
      </c>
      <c r="AT57" s="57">
        <v>53</v>
      </c>
      <c r="AU57" s="314">
        <v>200</v>
      </c>
      <c r="AV57" s="314">
        <v>208</v>
      </c>
      <c r="AW57" s="314">
        <v>319</v>
      </c>
      <c r="AX57" s="314">
        <v>418</v>
      </c>
      <c r="AY57" s="314">
        <v>255</v>
      </c>
      <c r="AZ57" s="314">
        <v>568</v>
      </c>
      <c r="BA57" s="314">
        <v>1497</v>
      </c>
      <c r="BB57" s="314">
        <v>1270</v>
      </c>
      <c r="BC57" s="314">
        <v>465</v>
      </c>
      <c r="BD57" s="314">
        <v>687</v>
      </c>
      <c r="BE57" s="314">
        <v>670</v>
      </c>
      <c r="BF57" s="286">
        <v>147</v>
      </c>
      <c r="BG57" s="314">
        <v>183</v>
      </c>
      <c r="BH57" s="314">
        <v>211</v>
      </c>
      <c r="BI57" s="314">
        <v>291</v>
      </c>
      <c r="BJ57" s="314">
        <v>145</v>
      </c>
      <c r="BK57" s="314">
        <v>380</v>
      </c>
      <c r="BL57" s="314">
        <v>1388</v>
      </c>
      <c r="BM57" s="314">
        <v>721</v>
      </c>
      <c r="BN57" s="314">
        <v>120</v>
      </c>
      <c r="BO57" s="314">
        <v>174</v>
      </c>
      <c r="BP57" s="314">
        <v>125</v>
      </c>
      <c r="BQ57" s="191">
        <f t="shared" si="0"/>
        <v>10442</v>
      </c>
      <c r="BR57" s="188">
        <v>39.264987550277723</v>
      </c>
    </row>
    <row r="58" spans="1:70" x14ac:dyDescent="0.25">
      <c r="A58" s="438"/>
      <c r="B58" s="30" t="s">
        <v>100</v>
      </c>
      <c r="C58" s="286">
        <v>63</v>
      </c>
      <c r="D58" s="314">
        <v>69</v>
      </c>
      <c r="E58" s="314">
        <v>99</v>
      </c>
      <c r="F58" s="314">
        <v>111</v>
      </c>
      <c r="G58" s="314">
        <v>76</v>
      </c>
      <c r="H58" s="314">
        <v>205</v>
      </c>
      <c r="I58" s="314">
        <v>525</v>
      </c>
      <c r="J58" s="314">
        <v>480</v>
      </c>
      <c r="K58" s="314">
        <v>190</v>
      </c>
      <c r="L58" s="314">
        <v>228</v>
      </c>
      <c r="M58" s="314">
        <v>170</v>
      </c>
      <c r="N58" s="286">
        <v>37</v>
      </c>
      <c r="O58" s="314">
        <v>42</v>
      </c>
      <c r="P58" s="314">
        <v>63</v>
      </c>
      <c r="Q58" s="314">
        <v>63</v>
      </c>
      <c r="R58" s="314">
        <v>37</v>
      </c>
      <c r="S58" s="314">
        <v>91</v>
      </c>
      <c r="T58" s="314">
        <v>312</v>
      </c>
      <c r="U58" s="314">
        <v>180</v>
      </c>
      <c r="V58" s="314">
        <v>31</v>
      </c>
      <c r="W58" s="314">
        <v>40</v>
      </c>
      <c r="X58" s="57">
        <v>31</v>
      </c>
      <c r="Y58" s="314">
        <v>75</v>
      </c>
      <c r="Z58" s="314">
        <v>75</v>
      </c>
      <c r="AA58" s="314">
        <v>89</v>
      </c>
      <c r="AB58" s="314">
        <v>114</v>
      </c>
      <c r="AC58" s="314">
        <v>74</v>
      </c>
      <c r="AD58" s="314">
        <v>154</v>
      </c>
      <c r="AE58" s="314">
        <v>507</v>
      </c>
      <c r="AF58" s="314">
        <v>437</v>
      </c>
      <c r="AG58" s="314">
        <v>195</v>
      </c>
      <c r="AH58" s="314">
        <v>247</v>
      </c>
      <c r="AI58" s="314">
        <v>343</v>
      </c>
      <c r="AJ58" s="286">
        <v>37</v>
      </c>
      <c r="AK58" s="314">
        <v>41</v>
      </c>
      <c r="AL58" s="314">
        <v>54</v>
      </c>
      <c r="AM58" s="314">
        <v>56</v>
      </c>
      <c r="AN58" s="314">
        <v>30</v>
      </c>
      <c r="AO58" s="314">
        <v>58</v>
      </c>
      <c r="AP58" s="314">
        <v>299</v>
      </c>
      <c r="AQ58" s="314">
        <v>190</v>
      </c>
      <c r="AR58" s="314">
        <v>27</v>
      </c>
      <c r="AS58" s="314">
        <v>44</v>
      </c>
      <c r="AT58" s="57">
        <v>30</v>
      </c>
      <c r="AU58" s="314">
        <v>138</v>
      </c>
      <c r="AV58" s="314">
        <v>144</v>
      </c>
      <c r="AW58" s="314">
        <v>188</v>
      </c>
      <c r="AX58" s="314">
        <v>225</v>
      </c>
      <c r="AY58" s="314">
        <v>150</v>
      </c>
      <c r="AZ58" s="314">
        <v>359</v>
      </c>
      <c r="BA58" s="314">
        <v>1032</v>
      </c>
      <c r="BB58" s="314">
        <v>917</v>
      </c>
      <c r="BC58" s="314">
        <v>385</v>
      </c>
      <c r="BD58" s="314">
        <v>475</v>
      </c>
      <c r="BE58" s="314">
        <v>513</v>
      </c>
      <c r="BF58" s="286">
        <v>74</v>
      </c>
      <c r="BG58" s="314">
        <v>83</v>
      </c>
      <c r="BH58" s="314">
        <v>117</v>
      </c>
      <c r="BI58" s="314">
        <v>119</v>
      </c>
      <c r="BJ58" s="314">
        <v>67</v>
      </c>
      <c r="BK58" s="314">
        <v>149</v>
      </c>
      <c r="BL58" s="314">
        <v>611</v>
      </c>
      <c r="BM58" s="314">
        <v>370</v>
      </c>
      <c r="BN58" s="314">
        <v>58</v>
      </c>
      <c r="BO58" s="314">
        <v>84</v>
      </c>
      <c r="BP58" s="314">
        <v>61</v>
      </c>
      <c r="BQ58" s="191">
        <f t="shared" si="0"/>
        <v>6319</v>
      </c>
      <c r="BR58" s="188">
        <v>41.52864377274885</v>
      </c>
    </row>
    <row r="59" spans="1:70" x14ac:dyDescent="0.25">
      <c r="A59" s="438"/>
      <c r="B59" s="30" t="s">
        <v>101</v>
      </c>
      <c r="C59" s="286">
        <v>56</v>
      </c>
      <c r="D59" s="314">
        <v>67</v>
      </c>
      <c r="E59" s="314">
        <v>90</v>
      </c>
      <c r="F59" s="314">
        <v>115</v>
      </c>
      <c r="G59" s="314">
        <v>76</v>
      </c>
      <c r="H59" s="314">
        <v>153</v>
      </c>
      <c r="I59" s="314">
        <v>479</v>
      </c>
      <c r="J59" s="314">
        <v>494</v>
      </c>
      <c r="K59" s="314">
        <v>197</v>
      </c>
      <c r="L59" s="314">
        <v>252</v>
      </c>
      <c r="M59" s="314">
        <v>197</v>
      </c>
      <c r="N59" s="286">
        <v>10</v>
      </c>
      <c r="O59" s="314">
        <v>11</v>
      </c>
      <c r="P59" s="314">
        <v>22</v>
      </c>
      <c r="Q59" s="314">
        <v>32</v>
      </c>
      <c r="R59" s="314">
        <v>14</v>
      </c>
      <c r="S59" s="314">
        <v>38</v>
      </c>
      <c r="T59" s="314">
        <v>149</v>
      </c>
      <c r="U59" s="314">
        <v>119</v>
      </c>
      <c r="V59" s="314">
        <v>16</v>
      </c>
      <c r="W59" s="314">
        <v>27</v>
      </c>
      <c r="X59" s="57">
        <v>20</v>
      </c>
      <c r="Y59" s="314">
        <v>58</v>
      </c>
      <c r="Z59" s="314">
        <v>75</v>
      </c>
      <c r="AA59" s="314">
        <v>86</v>
      </c>
      <c r="AB59" s="314">
        <v>106</v>
      </c>
      <c r="AC59" s="314">
        <v>61</v>
      </c>
      <c r="AD59" s="314">
        <v>168</v>
      </c>
      <c r="AE59" s="314">
        <v>491</v>
      </c>
      <c r="AF59" s="314">
        <v>516</v>
      </c>
      <c r="AG59" s="314">
        <v>167</v>
      </c>
      <c r="AH59" s="314">
        <v>277</v>
      </c>
      <c r="AI59" s="314">
        <v>262</v>
      </c>
      <c r="AJ59" s="286">
        <v>12</v>
      </c>
      <c r="AK59" s="314">
        <v>8</v>
      </c>
      <c r="AL59" s="314">
        <v>25</v>
      </c>
      <c r="AM59" s="314">
        <v>22</v>
      </c>
      <c r="AN59" s="314">
        <v>19</v>
      </c>
      <c r="AO59" s="314">
        <v>37</v>
      </c>
      <c r="AP59" s="314">
        <v>150</v>
      </c>
      <c r="AQ59" s="314">
        <v>107</v>
      </c>
      <c r="AR59" s="314">
        <v>13</v>
      </c>
      <c r="AS59" s="314">
        <v>37</v>
      </c>
      <c r="AT59" s="57">
        <v>20</v>
      </c>
      <c r="AU59" s="314">
        <v>114</v>
      </c>
      <c r="AV59" s="314">
        <v>142</v>
      </c>
      <c r="AW59" s="314">
        <v>176</v>
      </c>
      <c r="AX59" s="314">
        <v>221</v>
      </c>
      <c r="AY59" s="314">
        <v>137</v>
      </c>
      <c r="AZ59" s="314">
        <v>321</v>
      </c>
      <c r="BA59" s="314">
        <v>970</v>
      </c>
      <c r="BB59" s="314">
        <v>1010</v>
      </c>
      <c r="BC59" s="314">
        <v>364</v>
      </c>
      <c r="BD59" s="314">
        <v>529</v>
      </c>
      <c r="BE59" s="314">
        <v>459</v>
      </c>
      <c r="BF59" s="286">
        <v>22</v>
      </c>
      <c r="BG59" s="314">
        <v>19</v>
      </c>
      <c r="BH59" s="314">
        <v>47</v>
      </c>
      <c r="BI59" s="314">
        <v>54</v>
      </c>
      <c r="BJ59" s="314">
        <v>33</v>
      </c>
      <c r="BK59" s="314">
        <v>75</v>
      </c>
      <c r="BL59" s="314">
        <v>299</v>
      </c>
      <c r="BM59" s="314">
        <v>226</v>
      </c>
      <c r="BN59" s="314">
        <v>29</v>
      </c>
      <c r="BO59" s="314">
        <v>64</v>
      </c>
      <c r="BP59" s="314">
        <v>40</v>
      </c>
      <c r="BQ59" s="191">
        <f t="shared" si="0"/>
        <v>5351</v>
      </c>
      <c r="BR59" s="188">
        <v>44.05017753690899</v>
      </c>
    </row>
    <row r="60" spans="1:70" x14ac:dyDescent="0.25">
      <c r="A60" s="438"/>
      <c r="B60" s="30" t="s">
        <v>102</v>
      </c>
      <c r="C60" s="286">
        <v>91</v>
      </c>
      <c r="D60" s="314">
        <v>86</v>
      </c>
      <c r="E60" s="314">
        <v>125</v>
      </c>
      <c r="F60" s="314">
        <v>168</v>
      </c>
      <c r="G60" s="314">
        <v>96</v>
      </c>
      <c r="H60" s="314">
        <v>198</v>
      </c>
      <c r="I60" s="314">
        <v>602</v>
      </c>
      <c r="J60" s="314">
        <v>669</v>
      </c>
      <c r="K60" s="314">
        <v>284</v>
      </c>
      <c r="L60" s="314">
        <v>427</v>
      </c>
      <c r="M60" s="314">
        <v>413</v>
      </c>
      <c r="N60" s="286">
        <v>36</v>
      </c>
      <c r="O60" s="314">
        <v>48</v>
      </c>
      <c r="P60" s="314">
        <v>51</v>
      </c>
      <c r="Q60" s="314">
        <v>53</v>
      </c>
      <c r="R60" s="314">
        <v>23</v>
      </c>
      <c r="S60" s="314">
        <v>49</v>
      </c>
      <c r="T60" s="314">
        <v>227</v>
      </c>
      <c r="U60" s="314">
        <v>109</v>
      </c>
      <c r="V60" s="314">
        <v>31</v>
      </c>
      <c r="W60" s="314">
        <v>35</v>
      </c>
      <c r="X60" s="57">
        <v>18</v>
      </c>
      <c r="Y60" s="314">
        <v>79</v>
      </c>
      <c r="Z60" s="314">
        <v>82</v>
      </c>
      <c r="AA60" s="314">
        <v>115</v>
      </c>
      <c r="AB60" s="314">
        <v>137</v>
      </c>
      <c r="AC60" s="314">
        <v>92</v>
      </c>
      <c r="AD60" s="314">
        <v>186</v>
      </c>
      <c r="AE60" s="314">
        <v>571</v>
      </c>
      <c r="AF60" s="314">
        <v>687</v>
      </c>
      <c r="AG60" s="314">
        <v>296</v>
      </c>
      <c r="AH60" s="314">
        <v>480</v>
      </c>
      <c r="AI60" s="314">
        <v>590</v>
      </c>
      <c r="AJ60" s="286">
        <v>29</v>
      </c>
      <c r="AK60" s="314">
        <v>40</v>
      </c>
      <c r="AL60" s="314">
        <v>45</v>
      </c>
      <c r="AM60" s="314">
        <v>42</v>
      </c>
      <c r="AN60" s="314">
        <v>20</v>
      </c>
      <c r="AO60" s="314">
        <v>48</v>
      </c>
      <c r="AP60" s="314">
        <v>260</v>
      </c>
      <c r="AQ60" s="314">
        <v>136</v>
      </c>
      <c r="AR60" s="314">
        <v>34</v>
      </c>
      <c r="AS60" s="314">
        <v>40</v>
      </c>
      <c r="AT60" s="57">
        <v>18</v>
      </c>
      <c r="AU60" s="314">
        <v>170</v>
      </c>
      <c r="AV60" s="314">
        <v>168</v>
      </c>
      <c r="AW60" s="314">
        <v>240</v>
      </c>
      <c r="AX60" s="314">
        <v>305</v>
      </c>
      <c r="AY60" s="314">
        <v>188</v>
      </c>
      <c r="AZ60" s="314">
        <v>384</v>
      </c>
      <c r="BA60" s="314">
        <v>1173</v>
      </c>
      <c r="BB60" s="314">
        <v>1356</v>
      </c>
      <c r="BC60" s="314">
        <v>580</v>
      </c>
      <c r="BD60" s="314">
        <v>907</v>
      </c>
      <c r="BE60" s="314">
        <v>1003</v>
      </c>
      <c r="BF60" s="286">
        <v>65</v>
      </c>
      <c r="BG60" s="314">
        <v>88</v>
      </c>
      <c r="BH60" s="314">
        <v>96</v>
      </c>
      <c r="BI60" s="314">
        <v>95</v>
      </c>
      <c r="BJ60" s="314">
        <v>43</v>
      </c>
      <c r="BK60" s="314">
        <v>97</v>
      </c>
      <c r="BL60" s="314">
        <v>487</v>
      </c>
      <c r="BM60" s="314">
        <v>245</v>
      </c>
      <c r="BN60" s="314">
        <v>65</v>
      </c>
      <c r="BO60" s="314">
        <v>75</v>
      </c>
      <c r="BP60" s="314">
        <v>36</v>
      </c>
      <c r="BQ60" s="191">
        <f t="shared" si="0"/>
        <v>7866</v>
      </c>
      <c r="BR60" s="188">
        <v>45.974955504703786</v>
      </c>
    </row>
    <row r="61" spans="1:70" x14ac:dyDescent="0.25">
      <c r="A61" s="438" t="s">
        <v>131</v>
      </c>
      <c r="B61" s="30" t="s">
        <v>103</v>
      </c>
      <c r="C61" s="286">
        <v>137</v>
      </c>
      <c r="D61" s="314">
        <v>148</v>
      </c>
      <c r="E61" s="314">
        <v>196</v>
      </c>
      <c r="F61" s="314">
        <v>215</v>
      </c>
      <c r="G61" s="314">
        <v>152</v>
      </c>
      <c r="H61" s="314">
        <v>345</v>
      </c>
      <c r="I61" s="314">
        <v>1096</v>
      </c>
      <c r="J61" s="314">
        <v>924</v>
      </c>
      <c r="K61" s="314">
        <v>363</v>
      </c>
      <c r="L61" s="314">
        <v>443</v>
      </c>
      <c r="M61" s="314">
        <v>398</v>
      </c>
      <c r="N61" s="286">
        <v>86</v>
      </c>
      <c r="O61" s="314">
        <v>87</v>
      </c>
      <c r="P61" s="314">
        <v>100</v>
      </c>
      <c r="Q61" s="314">
        <v>114</v>
      </c>
      <c r="R61" s="314">
        <v>73</v>
      </c>
      <c r="S61" s="314">
        <v>210</v>
      </c>
      <c r="T61" s="314">
        <v>787</v>
      </c>
      <c r="U61" s="314">
        <v>461</v>
      </c>
      <c r="V61" s="314">
        <v>86</v>
      </c>
      <c r="W61" s="314">
        <v>87</v>
      </c>
      <c r="X61" s="57">
        <v>74</v>
      </c>
      <c r="Y61" s="314">
        <v>137</v>
      </c>
      <c r="Z61" s="314">
        <v>164</v>
      </c>
      <c r="AA61" s="314">
        <v>161</v>
      </c>
      <c r="AB61" s="314">
        <v>242</v>
      </c>
      <c r="AC61" s="314">
        <v>125</v>
      </c>
      <c r="AD61" s="314">
        <v>354</v>
      </c>
      <c r="AE61" s="314">
        <v>1002</v>
      </c>
      <c r="AF61" s="314">
        <v>916</v>
      </c>
      <c r="AG61" s="314">
        <v>351</v>
      </c>
      <c r="AH61" s="314">
        <v>603</v>
      </c>
      <c r="AI61" s="314">
        <v>711</v>
      </c>
      <c r="AJ61" s="286">
        <v>85</v>
      </c>
      <c r="AK61" s="314">
        <v>84</v>
      </c>
      <c r="AL61" s="314">
        <v>108</v>
      </c>
      <c r="AM61" s="314">
        <v>110</v>
      </c>
      <c r="AN61" s="314">
        <v>63</v>
      </c>
      <c r="AO61" s="314">
        <v>193</v>
      </c>
      <c r="AP61" s="314">
        <v>725</v>
      </c>
      <c r="AQ61" s="314">
        <v>414</v>
      </c>
      <c r="AR61" s="314">
        <v>80</v>
      </c>
      <c r="AS61" s="314">
        <v>133</v>
      </c>
      <c r="AT61" s="57">
        <v>74</v>
      </c>
      <c r="AU61" s="314">
        <v>274</v>
      </c>
      <c r="AV61" s="314">
        <v>312</v>
      </c>
      <c r="AW61" s="314">
        <v>357</v>
      </c>
      <c r="AX61" s="314">
        <v>457</v>
      </c>
      <c r="AY61" s="314">
        <v>277</v>
      </c>
      <c r="AZ61" s="314">
        <v>699</v>
      </c>
      <c r="BA61" s="314">
        <v>2098</v>
      </c>
      <c r="BB61" s="314">
        <v>1840</v>
      </c>
      <c r="BC61" s="314">
        <v>714</v>
      </c>
      <c r="BD61" s="314">
        <v>1046</v>
      </c>
      <c r="BE61" s="314">
        <v>1109</v>
      </c>
      <c r="BF61" s="286">
        <v>171</v>
      </c>
      <c r="BG61" s="314">
        <v>171</v>
      </c>
      <c r="BH61" s="314">
        <v>208</v>
      </c>
      <c r="BI61" s="314">
        <v>224</v>
      </c>
      <c r="BJ61" s="314">
        <v>136</v>
      </c>
      <c r="BK61" s="314">
        <v>403</v>
      </c>
      <c r="BL61" s="314">
        <v>1512</v>
      </c>
      <c r="BM61" s="314">
        <v>875</v>
      </c>
      <c r="BN61" s="314">
        <v>166</v>
      </c>
      <c r="BO61" s="314">
        <v>220</v>
      </c>
      <c r="BP61" s="314">
        <v>148</v>
      </c>
      <c r="BQ61" s="191">
        <f t="shared" si="0"/>
        <v>13417</v>
      </c>
      <c r="BR61" s="188">
        <v>41.962100320488929</v>
      </c>
    </row>
    <row r="62" spans="1:70" x14ac:dyDescent="0.25">
      <c r="A62" s="438"/>
      <c r="B62" s="30" t="s">
        <v>104</v>
      </c>
      <c r="C62" s="286">
        <v>73</v>
      </c>
      <c r="D62" s="314">
        <v>89</v>
      </c>
      <c r="E62" s="314">
        <v>90</v>
      </c>
      <c r="F62" s="314">
        <v>116</v>
      </c>
      <c r="G62" s="314">
        <v>94</v>
      </c>
      <c r="H62" s="314">
        <v>231</v>
      </c>
      <c r="I62" s="314">
        <v>741</v>
      </c>
      <c r="J62" s="314">
        <v>575</v>
      </c>
      <c r="K62" s="314">
        <v>236</v>
      </c>
      <c r="L62" s="314">
        <v>308</v>
      </c>
      <c r="M62" s="314">
        <v>272</v>
      </c>
      <c r="N62" s="286">
        <v>41</v>
      </c>
      <c r="O62" s="314">
        <v>43</v>
      </c>
      <c r="P62" s="314">
        <v>45</v>
      </c>
      <c r="Q62" s="314">
        <v>57</v>
      </c>
      <c r="R62" s="314">
        <v>20</v>
      </c>
      <c r="S62" s="314">
        <v>90</v>
      </c>
      <c r="T62" s="314">
        <v>381</v>
      </c>
      <c r="U62" s="314">
        <v>179</v>
      </c>
      <c r="V62" s="314">
        <v>23</v>
      </c>
      <c r="W62" s="314">
        <v>51</v>
      </c>
      <c r="X62" s="57">
        <v>40</v>
      </c>
      <c r="Y62" s="314">
        <v>78</v>
      </c>
      <c r="Z62" s="314">
        <v>89</v>
      </c>
      <c r="AA62" s="314">
        <v>100</v>
      </c>
      <c r="AB62" s="314">
        <v>112</v>
      </c>
      <c r="AC62" s="314">
        <v>70</v>
      </c>
      <c r="AD62" s="314">
        <v>215</v>
      </c>
      <c r="AE62" s="314">
        <v>665</v>
      </c>
      <c r="AF62" s="314">
        <v>585</v>
      </c>
      <c r="AG62" s="314">
        <v>247</v>
      </c>
      <c r="AH62" s="314">
        <v>339</v>
      </c>
      <c r="AI62" s="314">
        <v>420</v>
      </c>
      <c r="AJ62" s="286">
        <v>43</v>
      </c>
      <c r="AK62" s="314">
        <v>30</v>
      </c>
      <c r="AL62" s="314">
        <v>46</v>
      </c>
      <c r="AM62" s="314">
        <v>56</v>
      </c>
      <c r="AN62" s="314">
        <v>28</v>
      </c>
      <c r="AO62" s="314">
        <v>77</v>
      </c>
      <c r="AP62" s="314">
        <v>374</v>
      </c>
      <c r="AQ62" s="314">
        <v>207</v>
      </c>
      <c r="AR62" s="314">
        <v>39</v>
      </c>
      <c r="AS62" s="314">
        <v>64</v>
      </c>
      <c r="AT62" s="57">
        <v>41</v>
      </c>
      <c r="AU62" s="314">
        <v>151</v>
      </c>
      <c r="AV62" s="314">
        <v>178</v>
      </c>
      <c r="AW62" s="314">
        <v>190</v>
      </c>
      <c r="AX62" s="314">
        <v>228</v>
      </c>
      <c r="AY62" s="314">
        <v>164</v>
      </c>
      <c r="AZ62" s="314">
        <v>446</v>
      </c>
      <c r="BA62" s="314">
        <v>1406</v>
      </c>
      <c r="BB62" s="314">
        <v>1160</v>
      </c>
      <c r="BC62" s="314">
        <v>483</v>
      </c>
      <c r="BD62" s="314">
        <v>647</v>
      </c>
      <c r="BE62" s="314">
        <v>692</v>
      </c>
      <c r="BF62" s="286">
        <v>84</v>
      </c>
      <c r="BG62" s="314">
        <v>73</v>
      </c>
      <c r="BH62" s="314">
        <v>91</v>
      </c>
      <c r="BI62" s="314">
        <v>113</v>
      </c>
      <c r="BJ62" s="314">
        <v>48</v>
      </c>
      <c r="BK62" s="314">
        <v>167</v>
      </c>
      <c r="BL62" s="314">
        <v>755</v>
      </c>
      <c r="BM62" s="314">
        <v>386</v>
      </c>
      <c r="BN62" s="314">
        <v>62</v>
      </c>
      <c r="BO62" s="314">
        <v>115</v>
      </c>
      <c r="BP62" s="314">
        <v>81</v>
      </c>
      <c r="BQ62" s="191">
        <f t="shared" si="0"/>
        <v>7720</v>
      </c>
      <c r="BR62" s="188">
        <v>43.108031088082903</v>
      </c>
    </row>
    <row r="63" spans="1:70" x14ac:dyDescent="0.25">
      <c r="A63" s="438"/>
      <c r="B63" s="30" t="s">
        <v>105</v>
      </c>
      <c r="C63" s="286">
        <v>21</v>
      </c>
      <c r="D63" s="314">
        <v>22</v>
      </c>
      <c r="E63" s="314">
        <v>27</v>
      </c>
      <c r="F63" s="314">
        <v>24</v>
      </c>
      <c r="G63" s="314">
        <v>20</v>
      </c>
      <c r="H63" s="314">
        <v>41</v>
      </c>
      <c r="I63" s="314">
        <v>130</v>
      </c>
      <c r="J63" s="314">
        <v>160</v>
      </c>
      <c r="K63" s="314">
        <v>38</v>
      </c>
      <c r="L63" s="314">
        <v>70</v>
      </c>
      <c r="M63" s="314">
        <v>44</v>
      </c>
      <c r="N63" s="286">
        <v>1</v>
      </c>
      <c r="O63" s="314">
        <v>1</v>
      </c>
      <c r="P63" s="314">
        <v>1</v>
      </c>
      <c r="Q63" s="314">
        <v>3</v>
      </c>
      <c r="R63" s="314"/>
      <c r="S63" s="314">
        <v>2</v>
      </c>
      <c r="T63" s="314">
        <v>19</v>
      </c>
      <c r="U63" s="314">
        <v>22</v>
      </c>
      <c r="V63" s="314">
        <v>4</v>
      </c>
      <c r="W63" s="314">
        <v>2</v>
      </c>
      <c r="X63" s="57">
        <v>3</v>
      </c>
      <c r="Y63" s="314">
        <v>28</v>
      </c>
      <c r="Z63" s="314">
        <v>20</v>
      </c>
      <c r="AA63" s="314">
        <v>19</v>
      </c>
      <c r="AB63" s="314">
        <v>29</v>
      </c>
      <c r="AC63" s="314">
        <v>26</v>
      </c>
      <c r="AD63" s="314">
        <v>37</v>
      </c>
      <c r="AE63" s="314">
        <v>129</v>
      </c>
      <c r="AF63" s="314">
        <v>155</v>
      </c>
      <c r="AG63" s="314">
        <v>39</v>
      </c>
      <c r="AH63" s="314">
        <v>67</v>
      </c>
      <c r="AI63" s="314">
        <v>74</v>
      </c>
      <c r="AJ63" s="286">
        <v>1</v>
      </c>
      <c r="AK63" s="314"/>
      <c r="AL63" s="314"/>
      <c r="AM63" s="314">
        <v>2</v>
      </c>
      <c r="AN63" s="314"/>
      <c r="AO63" s="314">
        <v>2</v>
      </c>
      <c r="AP63" s="314">
        <v>19</v>
      </c>
      <c r="AQ63" s="314">
        <v>13</v>
      </c>
      <c r="AR63" s="314">
        <v>2</v>
      </c>
      <c r="AS63" s="314">
        <v>2</v>
      </c>
      <c r="AT63" s="57">
        <v>3</v>
      </c>
      <c r="AU63" s="314">
        <v>49</v>
      </c>
      <c r="AV63" s="314">
        <v>42</v>
      </c>
      <c r="AW63" s="314">
        <v>46</v>
      </c>
      <c r="AX63" s="314">
        <v>53</v>
      </c>
      <c r="AY63" s="314">
        <v>46</v>
      </c>
      <c r="AZ63" s="314">
        <v>78</v>
      </c>
      <c r="BA63" s="314">
        <v>259</v>
      </c>
      <c r="BB63" s="314">
        <v>315</v>
      </c>
      <c r="BC63" s="314">
        <v>77</v>
      </c>
      <c r="BD63" s="314">
        <v>137</v>
      </c>
      <c r="BE63" s="314">
        <v>118</v>
      </c>
      <c r="BF63" s="286">
        <v>2</v>
      </c>
      <c r="BG63" s="314">
        <v>1</v>
      </c>
      <c r="BH63" s="314">
        <v>1</v>
      </c>
      <c r="BI63" s="314">
        <v>5</v>
      </c>
      <c r="BJ63" s="314"/>
      <c r="BK63" s="314">
        <v>4</v>
      </c>
      <c r="BL63" s="314">
        <v>38</v>
      </c>
      <c r="BM63" s="314">
        <v>35</v>
      </c>
      <c r="BN63" s="314">
        <v>6</v>
      </c>
      <c r="BO63" s="314">
        <v>4</v>
      </c>
      <c r="BP63" s="314">
        <v>6</v>
      </c>
      <c r="BQ63" s="191">
        <f t="shared" si="0"/>
        <v>1322</v>
      </c>
      <c r="BR63" s="188">
        <v>44.031770045385777</v>
      </c>
    </row>
    <row r="64" spans="1:70" x14ac:dyDescent="0.25">
      <c r="A64" s="439" t="s">
        <v>133</v>
      </c>
      <c r="B64" s="30" t="s">
        <v>106</v>
      </c>
      <c r="C64" s="286">
        <v>53</v>
      </c>
      <c r="D64" s="314">
        <v>62</v>
      </c>
      <c r="E64" s="314">
        <v>70</v>
      </c>
      <c r="F64" s="314">
        <v>78</v>
      </c>
      <c r="G64" s="314">
        <v>44</v>
      </c>
      <c r="H64" s="314">
        <v>137</v>
      </c>
      <c r="I64" s="314">
        <v>491</v>
      </c>
      <c r="J64" s="314">
        <v>395</v>
      </c>
      <c r="K64" s="314">
        <v>148</v>
      </c>
      <c r="L64" s="314">
        <v>160</v>
      </c>
      <c r="M64" s="314">
        <v>155</v>
      </c>
      <c r="N64" s="286">
        <v>16</v>
      </c>
      <c r="O64" s="314">
        <v>18</v>
      </c>
      <c r="P64" s="314">
        <v>20</v>
      </c>
      <c r="Q64" s="314">
        <v>20</v>
      </c>
      <c r="R64" s="314">
        <v>11</v>
      </c>
      <c r="S64" s="314">
        <v>35</v>
      </c>
      <c r="T64" s="314">
        <v>195</v>
      </c>
      <c r="U64" s="314">
        <v>110</v>
      </c>
      <c r="V64" s="314">
        <v>17</v>
      </c>
      <c r="W64" s="314">
        <v>15</v>
      </c>
      <c r="X64" s="57">
        <v>16</v>
      </c>
      <c r="Y64" s="314">
        <v>64</v>
      </c>
      <c r="Z64" s="314">
        <v>50</v>
      </c>
      <c r="AA64" s="314">
        <v>80</v>
      </c>
      <c r="AB64" s="314">
        <v>93</v>
      </c>
      <c r="AC64" s="314">
        <v>46</v>
      </c>
      <c r="AD64" s="314">
        <v>127</v>
      </c>
      <c r="AE64" s="314">
        <v>441</v>
      </c>
      <c r="AF64" s="314">
        <v>377</v>
      </c>
      <c r="AG64" s="314">
        <v>149</v>
      </c>
      <c r="AH64" s="314">
        <v>198</v>
      </c>
      <c r="AI64" s="314">
        <v>270</v>
      </c>
      <c r="AJ64" s="286">
        <v>19</v>
      </c>
      <c r="AK64" s="314">
        <v>25</v>
      </c>
      <c r="AL64" s="314">
        <v>24</v>
      </c>
      <c r="AM64" s="314">
        <v>22</v>
      </c>
      <c r="AN64" s="314">
        <v>8</v>
      </c>
      <c r="AO64" s="314">
        <v>39</v>
      </c>
      <c r="AP64" s="314">
        <v>160</v>
      </c>
      <c r="AQ64" s="314">
        <v>93</v>
      </c>
      <c r="AR64" s="314">
        <v>10</v>
      </c>
      <c r="AS64" s="314">
        <v>16</v>
      </c>
      <c r="AT64" s="57">
        <v>18</v>
      </c>
      <c r="AU64" s="314">
        <v>117</v>
      </c>
      <c r="AV64" s="314">
        <v>112</v>
      </c>
      <c r="AW64" s="314">
        <v>150</v>
      </c>
      <c r="AX64" s="314">
        <v>171</v>
      </c>
      <c r="AY64" s="314">
        <v>90</v>
      </c>
      <c r="AZ64" s="314">
        <v>264</v>
      </c>
      <c r="BA64" s="314">
        <v>932</v>
      </c>
      <c r="BB64" s="314">
        <v>772</v>
      </c>
      <c r="BC64" s="314">
        <v>297</v>
      </c>
      <c r="BD64" s="314">
        <v>358</v>
      </c>
      <c r="BE64" s="314">
        <v>425</v>
      </c>
      <c r="BF64" s="286">
        <v>35</v>
      </c>
      <c r="BG64" s="314">
        <v>43</v>
      </c>
      <c r="BH64" s="314">
        <v>44</v>
      </c>
      <c r="BI64" s="314">
        <v>42</v>
      </c>
      <c r="BJ64" s="314">
        <v>19</v>
      </c>
      <c r="BK64" s="314">
        <v>74</v>
      </c>
      <c r="BL64" s="314">
        <v>355</v>
      </c>
      <c r="BM64" s="314">
        <v>203</v>
      </c>
      <c r="BN64" s="314">
        <v>27</v>
      </c>
      <c r="BO64" s="314">
        <v>31</v>
      </c>
      <c r="BP64" s="314">
        <v>34</v>
      </c>
      <c r="BQ64" s="191">
        <f t="shared" si="0"/>
        <v>4595</v>
      </c>
      <c r="BR64" s="188">
        <v>42.642763873775841</v>
      </c>
    </row>
    <row r="65" spans="1:70" x14ac:dyDescent="0.25">
      <c r="A65" s="439"/>
      <c r="B65" s="30" t="s">
        <v>107</v>
      </c>
      <c r="C65" s="286">
        <v>41</v>
      </c>
      <c r="D65" s="314">
        <v>43</v>
      </c>
      <c r="E65" s="314">
        <v>67</v>
      </c>
      <c r="F65" s="314">
        <v>76</v>
      </c>
      <c r="G65" s="314">
        <v>39</v>
      </c>
      <c r="H65" s="314">
        <v>109</v>
      </c>
      <c r="I65" s="314">
        <v>306</v>
      </c>
      <c r="J65" s="314">
        <v>304</v>
      </c>
      <c r="K65" s="314">
        <v>122</v>
      </c>
      <c r="L65" s="314">
        <v>156</v>
      </c>
      <c r="M65" s="314">
        <v>114</v>
      </c>
      <c r="N65" s="286">
        <v>31</v>
      </c>
      <c r="O65" s="314">
        <v>36</v>
      </c>
      <c r="P65" s="314">
        <v>46</v>
      </c>
      <c r="Q65" s="314">
        <v>65</v>
      </c>
      <c r="R65" s="314">
        <v>32</v>
      </c>
      <c r="S65" s="314">
        <v>60</v>
      </c>
      <c r="T65" s="314">
        <v>245</v>
      </c>
      <c r="U65" s="314">
        <v>103</v>
      </c>
      <c r="V65" s="314">
        <v>20</v>
      </c>
      <c r="W65" s="314">
        <v>19</v>
      </c>
      <c r="X65" s="57">
        <v>12</v>
      </c>
      <c r="Y65" s="314">
        <v>45</v>
      </c>
      <c r="Z65" s="314">
        <v>44</v>
      </c>
      <c r="AA65" s="314">
        <v>37</v>
      </c>
      <c r="AB65" s="314">
        <v>58</v>
      </c>
      <c r="AC65" s="314">
        <v>36</v>
      </c>
      <c r="AD65" s="314">
        <v>104</v>
      </c>
      <c r="AE65" s="314">
        <v>300</v>
      </c>
      <c r="AF65" s="314">
        <v>291</v>
      </c>
      <c r="AG65" s="314">
        <v>115</v>
      </c>
      <c r="AH65" s="314">
        <v>158</v>
      </c>
      <c r="AI65" s="314">
        <v>150</v>
      </c>
      <c r="AJ65" s="286">
        <v>29</v>
      </c>
      <c r="AK65" s="314">
        <v>21</v>
      </c>
      <c r="AL65" s="314">
        <v>40</v>
      </c>
      <c r="AM65" s="314">
        <v>55</v>
      </c>
      <c r="AN65" s="314">
        <v>29</v>
      </c>
      <c r="AO65" s="314">
        <v>50</v>
      </c>
      <c r="AP65" s="314">
        <v>204</v>
      </c>
      <c r="AQ65" s="314">
        <v>103</v>
      </c>
      <c r="AR65" s="314">
        <v>21</v>
      </c>
      <c r="AS65" s="314">
        <v>22</v>
      </c>
      <c r="AT65" s="57">
        <v>10</v>
      </c>
      <c r="AU65" s="314">
        <v>86</v>
      </c>
      <c r="AV65" s="314">
        <v>87</v>
      </c>
      <c r="AW65" s="314">
        <v>104</v>
      </c>
      <c r="AX65" s="314">
        <v>134</v>
      </c>
      <c r="AY65" s="314">
        <v>75</v>
      </c>
      <c r="AZ65" s="314">
        <v>213</v>
      </c>
      <c r="BA65" s="314">
        <v>606</v>
      </c>
      <c r="BB65" s="314">
        <v>595</v>
      </c>
      <c r="BC65" s="314">
        <v>237</v>
      </c>
      <c r="BD65" s="314">
        <v>314</v>
      </c>
      <c r="BE65" s="314">
        <v>264</v>
      </c>
      <c r="BF65" s="286">
        <v>60</v>
      </c>
      <c r="BG65" s="314">
        <v>57</v>
      </c>
      <c r="BH65" s="314">
        <v>86</v>
      </c>
      <c r="BI65" s="314">
        <v>120</v>
      </c>
      <c r="BJ65" s="314">
        <v>61</v>
      </c>
      <c r="BK65" s="314">
        <v>110</v>
      </c>
      <c r="BL65" s="314">
        <v>449</v>
      </c>
      <c r="BM65" s="314">
        <v>206</v>
      </c>
      <c r="BN65" s="314">
        <v>41</v>
      </c>
      <c r="BO65" s="314">
        <v>41</v>
      </c>
      <c r="BP65" s="314">
        <v>22</v>
      </c>
      <c r="BQ65" s="191">
        <f t="shared" si="0"/>
        <v>3968</v>
      </c>
      <c r="BR65" s="188">
        <v>40.245211693548384</v>
      </c>
    </row>
    <row r="66" spans="1:70" x14ac:dyDescent="0.25">
      <c r="A66" s="439"/>
      <c r="B66" s="30" t="s">
        <v>108</v>
      </c>
      <c r="C66" s="286">
        <v>29</v>
      </c>
      <c r="D66" s="314">
        <v>23</v>
      </c>
      <c r="E66" s="314">
        <v>42</v>
      </c>
      <c r="F66" s="314">
        <v>36</v>
      </c>
      <c r="G66" s="314">
        <v>23</v>
      </c>
      <c r="H66" s="314">
        <v>38</v>
      </c>
      <c r="I66" s="314">
        <v>196</v>
      </c>
      <c r="J66" s="314">
        <v>134</v>
      </c>
      <c r="K66" s="314">
        <v>60</v>
      </c>
      <c r="L66" s="314">
        <v>83</v>
      </c>
      <c r="M66" s="314">
        <v>64</v>
      </c>
      <c r="N66" s="286">
        <v>8</v>
      </c>
      <c r="O66" s="314">
        <v>11</v>
      </c>
      <c r="P66" s="314">
        <v>10</v>
      </c>
      <c r="Q66" s="314">
        <v>20</v>
      </c>
      <c r="R66" s="314">
        <v>11</v>
      </c>
      <c r="S66" s="314">
        <v>22</v>
      </c>
      <c r="T66" s="314">
        <v>101</v>
      </c>
      <c r="U66" s="314">
        <v>45</v>
      </c>
      <c r="V66" s="314">
        <v>2</v>
      </c>
      <c r="W66" s="314">
        <v>17</v>
      </c>
      <c r="X66" s="57">
        <v>10</v>
      </c>
      <c r="Y66" s="314">
        <v>19</v>
      </c>
      <c r="Z66" s="314">
        <v>26</v>
      </c>
      <c r="AA66" s="314">
        <v>29</v>
      </c>
      <c r="AB66" s="314">
        <v>34</v>
      </c>
      <c r="AC66" s="314">
        <v>16</v>
      </c>
      <c r="AD66" s="314">
        <v>50</v>
      </c>
      <c r="AE66" s="314">
        <v>182</v>
      </c>
      <c r="AF66" s="314">
        <v>146</v>
      </c>
      <c r="AG66" s="314">
        <v>53</v>
      </c>
      <c r="AH66" s="314">
        <v>77</v>
      </c>
      <c r="AI66" s="314">
        <v>96</v>
      </c>
      <c r="AJ66" s="286">
        <v>10</v>
      </c>
      <c r="AK66" s="314">
        <v>14</v>
      </c>
      <c r="AL66" s="314">
        <v>17</v>
      </c>
      <c r="AM66" s="314">
        <v>12</v>
      </c>
      <c r="AN66" s="314">
        <v>10</v>
      </c>
      <c r="AO66" s="314">
        <v>26</v>
      </c>
      <c r="AP66" s="314">
        <v>91</v>
      </c>
      <c r="AQ66" s="314">
        <v>34</v>
      </c>
      <c r="AR66" s="314">
        <v>9</v>
      </c>
      <c r="AS66" s="314">
        <v>25</v>
      </c>
      <c r="AT66" s="57">
        <v>11</v>
      </c>
      <c r="AU66" s="314">
        <v>48</v>
      </c>
      <c r="AV66" s="314">
        <v>49</v>
      </c>
      <c r="AW66" s="314">
        <v>71</v>
      </c>
      <c r="AX66" s="314">
        <v>70</v>
      </c>
      <c r="AY66" s="314">
        <v>39</v>
      </c>
      <c r="AZ66" s="314">
        <v>88</v>
      </c>
      <c r="BA66" s="314">
        <v>378</v>
      </c>
      <c r="BB66" s="314">
        <v>280</v>
      </c>
      <c r="BC66" s="314">
        <v>113</v>
      </c>
      <c r="BD66" s="314">
        <v>160</v>
      </c>
      <c r="BE66" s="314">
        <v>160</v>
      </c>
      <c r="BF66" s="286">
        <v>18</v>
      </c>
      <c r="BG66" s="314">
        <v>25</v>
      </c>
      <c r="BH66" s="314">
        <v>27</v>
      </c>
      <c r="BI66" s="314">
        <v>32</v>
      </c>
      <c r="BJ66" s="314">
        <v>21</v>
      </c>
      <c r="BK66" s="314">
        <v>48</v>
      </c>
      <c r="BL66" s="314">
        <v>192</v>
      </c>
      <c r="BM66" s="314">
        <v>79</v>
      </c>
      <c r="BN66" s="314">
        <v>11</v>
      </c>
      <c r="BO66" s="314">
        <v>42</v>
      </c>
      <c r="BP66" s="314">
        <v>21</v>
      </c>
      <c r="BQ66" s="191">
        <f t="shared" si="0"/>
        <v>1972</v>
      </c>
      <c r="BR66" s="188">
        <v>41.670892494929006</v>
      </c>
    </row>
    <row r="67" spans="1:70" x14ac:dyDescent="0.25">
      <c r="A67" s="439"/>
      <c r="B67" s="30" t="s">
        <v>109</v>
      </c>
      <c r="C67" s="286">
        <v>43</v>
      </c>
      <c r="D67" s="314">
        <v>51</v>
      </c>
      <c r="E67" s="314">
        <v>86</v>
      </c>
      <c r="F67" s="314">
        <v>62</v>
      </c>
      <c r="G67" s="314">
        <v>52</v>
      </c>
      <c r="H67" s="314">
        <v>115</v>
      </c>
      <c r="I67" s="314">
        <v>240</v>
      </c>
      <c r="J67" s="314">
        <v>252</v>
      </c>
      <c r="K67" s="314">
        <v>88</v>
      </c>
      <c r="L67" s="314">
        <v>126</v>
      </c>
      <c r="M67" s="314">
        <v>108</v>
      </c>
      <c r="N67" s="286">
        <v>21</v>
      </c>
      <c r="O67" s="314">
        <v>19</v>
      </c>
      <c r="P67" s="314">
        <v>37</v>
      </c>
      <c r="Q67" s="314">
        <v>41</v>
      </c>
      <c r="R67" s="314">
        <v>22</v>
      </c>
      <c r="S67" s="314">
        <v>35</v>
      </c>
      <c r="T67" s="314">
        <v>167</v>
      </c>
      <c r="U67" s="314">
        <v>112</v>
      </c>
      <c r="V67" s="314">
        <v>11</v>
      </c>
      <c r="W67" s="314">
        <v>16</v>
      </c>
      <c r="X67" s="57">
        <v>11</v>
      </c>
      <c r="Y67" s="314">
        <v>35</v>
      </c>
      <c r="Z67" s="314">
        <v>44</v>
      </c>
      <c r="AA67" s="314">
        <v>59</v>
      </c>
      <c r="AB67" s="314">
        <v>77</v>
      </c>
      <c r="AC67" s="314">
        <v>47</v>
      </c>
      <c r="AD67" s="314">
        <v>104</v>
      </c>
      <c r="AE67" s="314">
        <v>252</v>
      </c>
      <c r="AF67" s="314">
        <v>256</v>
      </c>
      <c r="AG67" s="314">
        <v>90</v>
      </c>
      <c r="AH67" s="314">
        <v>156</v>
      </c>
      <c r="AI67" s="314">
        <v>158</v>
      </c>
      <c r="AJ67" s="286">
        <v>22</v>
      </c>
      <c r="AK67" s="314">
        <v>28</v>
      </c>
      <c r="AL67" s="314">
        <v>31</v>
      </c>
      <c r="AM67" s="314">
        <v>33</v>
      </c>
      <c r="AN67" s="314">
        <v>10</v>
      </c>
      <c r="AO67" s="314">
        <v>38</v>
      </c>
      <c r="AP67" s="314">
        <v>192</v>
      </c>
      <c r="AQ67" s="314">
        <v>108</v>
      </c>
      <c r="AR67" s="314">
        <v>20</v>
      </c>
      <c r="AS67" s="314">
        <v>18</v>
      </c>
      <c r="AT67" s="57">
        <v>11</v>
      </c>
      <c r="AU67" s="314">
        <v>78</v>
      </c>
      <c r="AV67" s="314">
        <v>95</v>
      </c>
      <c r="AW67" s="314">
        <v>145</v>
      </c>
      <c r="AX67" s="314">
        <v>139</v>
      </c>
      <c r="AY67" s="314">
        <v>99</v>
      </c>
      <c r="AZ67" s="314">
        <v>219</v>
      </c>
      <c r="BA67" s="314">
        <v>492</v>
      </c>
      <c r="BB67" s="314">
        <v>508</v>
      </c>
      <c r="BC67" s="314">
        <v>178</v>
      </c>
      <c r="BD67" s="314">
        <v>282</v>
      </c>
      <c r="BE67" s="314">
        <v>266</v>
      </c>
      <c r="BF67" s="286">
        <v>43</v>
      </c>
      <c r="BG67" s="314">
        <v>47</v>
      </c>
      <c r="BH67" s="314">
        <v>68</v>
      </c>
      <c r="BI67" s="314">
        <v>74</v>
      </c>
      <c r="BJ67" s="314">
        <v>32</v>
      </c>
      <c r="BK67" s="314">
        <v>73</v>
      </c>
      <c r="BL67" s="314">
        <v>359</v>
      </c>
      <c r="BM67" s="314">
        <v>220</v>
      </c>
      <c r="BN67" s="314">
        <v>31</v>
      </c>
      <c r="BO67" s="314">
        <v>34</v>
      </c>
      <c r="BP67" s="314">
        <v>22</v>
      </c>
      <c r="BQ67" s="191">
        <f t="shared" si="0"/>
        <v>3504</v>
      </c>
      <c r="BR67" s="188">
        <v>40.172659817351601</v>
      </c>
    </row>
    <row r="68" spans="1:70" x14ac:dyDescent="0.25">
      <c r="A68" s="439"/>
      <c r="B68" s="30" t="s">
        <v>110</v>
      </c>
      <c r="C68" s="286">
        <v>9</v>
      </c>
      <c r="D68" s="314">
        <v>25</v>
      </c>
      <c r="E68" s="314">
        <v>21</v>
      </c>
      <c r="F68" s="314">
        <v>35</v>
      </c>
      <c r="G68" s="314">
        <v>22</v>
      </c>
      <c r="H68" s="314">
        <v>60</v>
      </c>
      <c r="I68" s="314">
        <v>159</v>
      </c>
      <c r="J68" s="314">
        <v>168</v>
      </c>
      <c r="K68" s="314">
        <v>64</v>
      </c>
      <c r="L68" s="314">
        <v>83</v>
      </c>
      <c r="M68" s="314">
        <v>57</v>
      </c>
      <c r="N68" s="286">
        <v>8</v>
      </c>
      <c r="O68" s="314">
        <v>6</v>
      </c>
      <c r="P68" s="314">
        <v>9</v>
      </c>
      <c r="Q68" s="314">
        <v>10</v>
      </c>
      <c r="R68" s="314">
        <v>6</v>
      </c>
      <c r="S68" s="314">
        <v>15</v>
      </c>
      <c r="T68" s="314">
        <v>69</v>
      </c>
      <c r="U68" s="314">
        <v>39</v>
      </c>
      <c r="V68" s="314">
        <v>7</v>
      </c>
      <c r="W68" s="314">
        <v>11</v>
      </c>
      <c r="X68" s="57">
        <v>13</v>
      </c>
      <c r="Y68" s="314">
        <v>19</v>
      </c>
      <c r="Z68" s="314">
        <v>16</v>
      </c>
      <c r="AA68" s="314">
        <v>27</v>
      </c>
      <c r="AB68" s="314">
        <v>41</v>
      </c>
      <c r="AC68" s="314">
        <v>22</v>
      </c>
      <c r="AD68" s="314">
        <v>51</v>
      </c>
      <c r="AE68" s="314">
        <v>140</v>
      </c>
      <c r="AF68" s="314">
        <v>138</v>
      </c>
      <c r="AG68" s="314">
        <v>61</v>
      </c>
      <c r="AH68" s="314">
        <v>105</v>
      </c>
      <c r="AI68" s="314">
        <v>102</v>
      </c>
      <c r="AJ68" s="286">
        <v>3</v>
      </c>
      <c r="AK68" s="314">
        <v>2</v>
      </c>
      <c r="AL68" s="314">
        <v>8</v>
      </c>
      <c r="AM68" s="314">
        <v>7</v>
      </c>
      <c r="AN68" s="314">
        <v>6</v>
      </c>
      <c r="AO68" s="314">
        <v>19</v>
      </c>
      <c r="AP68" s="314">
        <v>54</v>
      </c>
      <c r="AQ68" s="314">
        <v>43</v>
      </c>
      <c r="AR68" s="314">
        <v>12</v>
      </c>
      <c r="AS68" s="314">
        <v>14</v>
      </c>
      <c r="AT68" s="57">
        <v>19</v>
      </c>
      <c r="AU68" s="314">
        <v>28</v>
      </c>
      <c r="AV68" s="314">
        <v>41</v>
      </c>
      <c r="AW68" s="314">
        <v>48</v>
      </c>
      <c r="AX68" s="314">
        <v>76</v>
      </c>
      <c r="AY68" s="314">
        <v>44</v>
      </c>
      <c r="AZ68" s="314">
        <v>111</v>
      </c>
      <c r="BA68" s="314">
        <v>299</v>
      </c>
      <c r="BB68" s="314">
        <v>306</v>
      </c>
      <c r="BC68" s="314">
        <v>125</v>
      </c>
      <c r="BD68" s="314">
        <v>188</v>
      </c>
      <c r="BE68" s="314">
        <v>159</v>
      </c>
      <c r="BF68" s="286">
        <v>11</v>
      </c>
      <c r="BG68" s="314">
        <v>8</v>
      </c>
      <c r="BH68" s="314">
        <v>17</v>
      </c>
      <c r="BI68" s="314">
        <v>17</v>
      </c>
      <c r="BJ68" s="314">
        <v>12</v>
      </c>
      <c r="BK68" s="314">
        <v>34</v>
      </c>
      <c r="BL68" s="314">
        <v>123</v>
      </c>
      <c r="BM68" s="314">
        <v>82</v>
      </c>
      <c r="BN68" s="314">
        <v>19</v>
      </c>
      <c r="BO68" s="314">
        <v>25</v>
      </c>
      <c r="BP68" s="314">
        <v>32</v>
      </c>
      <c r="BQ68" s="191">
        <f t="shared" si="0"/>
        <v>1805</v>
      </c>
      <c r="BR68" s="188">
        <v>44.913296398891966</v>
      </c>
    </row>
    <row r="69" spans="1:70" x14ac:dyDescent="0.25">
      <c r="A69" s="439"/>
      <c r="B69" s="30" t="s">
        <v>111</v>
      </c>
      <c r="C69" s="286">
        <v>37</v>
      </c>
      <c r="D69" s="314">
        <v>29</v>
      </c>
      <c r="E69" s="314">
        <v>41</v>
      </c>
      <c r="F69" s="314">
        <v>54</v>
      </c>
      <c r="G69" s="314">
        <v>42</v>
      </c>
      <c r="H69" s="314">
        <v>73</v>
      </c>
      <c r="I69" s="314">
        <v>237</v>
      </c>
      <c r="J69" s="314">
        <v>174</v>
      </c>
      <c r="K69" s="314">
        <v>71</v>
      </c>
      <c r="L69" s="314">
        <v>86</v>
      </c>
      <c r="M69" s="314">
        <v>89</v>
      </c>
      <c r="N69" s="286">
        <v>4</v>
      </c>
      <c r="O69" s="314">
        <v>11</v>
      </c>
      <c r="P69" s="314">
        <v>13</v>
      </c>
      <c r="Q69" s="314">
        <v>16</v>
      </c>
      <c r="R69" s="314">
        <v>6</v>
      </c>
      <c r="S69" s="314">
        <v>20</v>
      </c>
      <c r="T69" s="314">
        <v>108</v>
      </c>
      <c r="U69" s="314">
        <v>62</v>
      </c>
      <c r="V69" s="314">
        <v>11</v>
      </c>
      <c r="W69" s="314">
        <v>14</v>
      </c>
      <c r="X69" s="57">
        <v>5</v>
      </c>
      <c r="Y69" s="314">
        <v>37</v>
      </c>
      <c r="Z69" s="314">
        <v>37</v>
      </c>
      <c r="AA69" s="314">
        <v>33</v>
      </c>
      <c r="AB69" s="314">
        <v>49</v>
      </c>
      <c r="AC69" s="314">
        <v>25</v>
      </c>
      <c r="AD69" s="314">
        <v>67</v>
      </c>
      <c r="AE69" s="314">
        <v>226</v>
      </c>
      <c r="AF69" s="314">
        <v>180</v>
      </c>
      <c r="AG69" s="314">
        <v>64</v>
      </c>
      <c r="AH69" s="314">
        <v>88</v>
      </c>
      <c r="AI69" s="314">
        <v>113</v>
      </c>
      <c r="AJ69" s="286">
        <v>9</v>
      </c>
      <c r="AK69" s="314">
        <v>5</v>
      </c>
      <c r="AL69" s="314">
        <v>6</v>
      </c>
      <c r="AM69" s="314">
        <v>13</v>
      </c>
      <c r="AN69" s="314">
        <v>10</v>
      </c>
      <c r="AO69" s="314">
        <v>20</v>
      </c>
      <c r="AP69" s="314">
        <v>96</v>
      </c>
      <c r="AQ69" s="314">
        <v>52</v>
      </c>
      <c r="AR69" s="314">
        <v>14</v>
      </c>
      <c r="AS69" s="314">
        <v>8</v>
      </c>
      <c r="AT69" s="57">
        <v>6</v>
      </c>
      <c r="AU69" s="314">
        <v>74</v>
      </c>
      <c r="AV69" s="314">
        <v>66</v>
      </c>
      <c r="AW69" s="314">
        <v>74</v>
      </c>
      <c r="AX69" s="314">
        <v>103</v>
      </c>
      <c r="AY69" s="314">
        <v>67</v>
      </c>
      <c r="AZ69" s="314">
        <v>140</v>
      </c>
      <c r="BA69" s="314">
        <v>463</v>
      </c>
      <c r="BB69" s="314">
        <v>354</v>
      </c>
      <c r="BC69" s="314">
        <v>135</v>
      </c>
      <c r="BD69" s="314">
        <v>174</v>
      </c>
      <c r="BE69" s="314">
        <v>202</v>
      </c>
      <c r="BF69" s="286">
        <v>13</v>
      </c>
      <c r="BG69" s="314">
        <v>16</v>
      </c>
      <c r="BH69" s="314">
        <v>19</v>
      </c>
      <c r="BI69" s="314">
        <v>29</v>
      </c>
      <c r="BJ69" s="314">
        <v>16</v>
      </c>
      <c r="BK69" s="314">
        <v>40</v>
      </c>
      <c r="BL69" s="314">
        <v>204</v>
      </c>
      <c r="BM69" s="314">
        <v>114</v>
      </c>
      <c r="BN69" s="314">
        <v>25</v>
      </c>
      <c r="BO69" s="314">
        <v>22</v>
      </c>
      <c r="BP69" s="314">
        <v>11</v>
      </c>
      <c r="BQ69" s="191">
        <f t="shared" si="0"/>
        <v>2361</v>
      </c>
      <c r="BR69" s="188">
        <v>41.204786107581533</v>
      </c>
    </row>
    <row r="70" spans="1:70" x14ac:dyDescent="0.25">
      <c r="A70" s="439"/>
      <c r="B70" s="30" t="s">
        <v>112</v>
      </c>
      <c r="C70" s="286">
        <v>35</v>
      </c>
      <c r="D70" s="314">
        <v>32</v>
      </c>
      <c r="E70" s="314">
        <v>44</v>
      </c>
      <c r="F70" s="314">
        <v>34</v>
      </c>
      <c r="G70" s="314">
        <v>23</v>
      </c>
      <c r="H70" s="314">
        <v>51</v>
      </c>
      <c r="I70" s="314">
        <v>226</v>
      </c>
      <c r="J70" s="314">
        <v>263</v>
      </c>
      <c r="K70" s="314">
        <v>87</v>
      </c>
      <c r="L70" s="314">
        <v>135</v>
      </c>
      <c r="M70" s="314">
        <v>135</v>
      </c>
      <c r="N70" s="286">
        <v>5</v>
      </c>
      <c r="O70" s="314">
        <v>3</v>
      </c>
      <c r="P70" s="314">
        <v>1</v>
      </c>
      <c r="Q70" s="314">
        <v>3</v>
      </c>
      <c r="R70" s="314">
        <v>3</v>
      </c>
      <c r="S70" s="314">
        <v>9</v>
      </c>
      <c r="T70" s="314">
        <v>46</v>
      </c>
      <c r="U70" s="314">
        <v>17</v>
      </c>
      <c r="V70" s="314">
        <v>5</v>
      </c>
      <c r="W70" s="314">
        <v>5</v>
      </c>
      <c r="X70" s="57">
        <v>6</v>
      </c>
      <c r="Y70" s="314">
        <v>25</v>
      </c>
      <c r="Z70" s="314">
        <v>32</v>
      </c>
      <c r="AA70" s="314">
        <v>40</v>
      </c>
      <c r="AB70" s="314">
        <v>51</v>
      </c>
      <c r="AC70" s="314">
        <v>26</v>
      </c>
      <c r="AD70" s="314">
        <v>63</v>
      </c>
      <c r="AE70" s="314">
        <v>231</v>
      </c>
      <c r="AF70" s="314">
        <v>235</v>
      </c>
      <c r="AG70" s="314">
        <v>102</v>
      </c>
      <c r="AH70" s="314">
        <v>145</v>
      </c>
      <c r="AI70" s="314">
        <v>176</v>
      </c>
      <c r="AJ70" s="286">
        <v>5</v>
      </c>
      <c r="AK70" s="314"/>
      <c r="AL70" s="314">
        <v>3</v>
      </c>
      <c r="AM70" s="314">
        <v>4</v>
      </c>
      <c r="AN70" s="314">
        <v>1</v>
      </c>
      <c r="AO70" s="314">
        <v>4</v>
      </c>
      <c r="AP70" s="314">
        <v>38</v>
      </c>
      <c r="AQ70" s="314">
        <v>23</v>
      </c>
      <c r="AR70" s="314">
        <v>3</v>
      </c>
      <c r="AS70" s="314">
        <v>8</v>
      </c>
      <c r="AT70" s="57">
        <v>6</v>
      </c>
      <c r="AU70" s="314">
        <v>60</v>
      </c>
      <c r="AV70" s="314">
        <v>64</v>
      </c>
      <c r="AW70" s="314">
        <v>84</v>
      </c>
      <c r="AX70" s="314">
        <v>85</v>
      </c>
      <c r="AY70" s="314">
        <v>49</v>
      </c>
      <c r="AZ70" s="314">
        <v>114</v>
      </c>
      <c r="BA70" s="314">
        <v>457</v>
      </c>
      <c r="BB70" s="314">
        <v>498</v>
      </c>
      <c r="BC70" s="314">
        <v>189</v>
      </c>
      <c r="BD70" s="314">
        <v>280</v>
      </c>
      <c r="BE70" s="314">
        <v>311</v>
      </c>
      <c r="BF70" s="286">
        <v>10</v>
      </c>
      <c r="BG70" s="314">
        <v>3</v>
      </c>
      <c r="BH70" s="314">
        <v>4</v>
      </c>
      <c r="BI70" s="314">
        <v>7</v>
      </c>
      <c r="BJ70" s="314">
        <v>4</v>
      </c>
      <c r="BK70" s="314">
        <v>13</v>
      </c>
      <c r="BL70" s="314">
        <v>84</v>
      </c>
      <c r="BM70" s="314">
        <v>40</v>
      </c>
      <c r="BN70" s="314">
        <v>8</v>
      </c>
      <c r="BO70" s="314">
        <v>13</v>
      </c>
      <c r="BP70" s="314">
        <v>12</v>
      </c>
      <c r="BQ70" s="191">
        <f t="shared" si="0"/>
        <v>2389</v>
      </c>
      <c r="BR70" s="188">
        <v>47.483675177898704</v>
      </c>
    </row>
    <row r="71" spans="1:70" x14ac:dyDescent="0.25">
      <c r="A71" s="439"/>
      <c r="B71" s="30" t="s">
        <v>113</v>
      </c>
      <c r="C71" s="286">
        <v>35</v>
      </c>
      <c r="D71" s="314">
        <v>41</v>
      </c>
      <c r="E71" s="314">
        <v>47</v>
      </c>
      <c r="F71" s="314">
        <v>36</v>
      </c>
      <c r="G71" s="314">
        <v>37</v>
      </c>
      <c r="H71" s="314">
        <v>93</v>
      </c>
      <c r="I71" s="314">
        <v>280</v>
      </c>
      <c r="J71" s="314">
        <v>346</v>
      </c>
      <c r="K71" s="314">
        <v>125</v>
      </c>
      <c r="L71" s="314">
        <v>164</v>
      </c>
      <c r="M71" s="314">
        <v>178</v>
      </c>
      <c r="N71" s="286"/>
      <c r="O71" s="314">
        <v>1</v>
      </c>
      <c r="P71" s="314">
        <v>2</v>
      </c>
      <c r="Q71" s="314">
        <v>3</v>
      </c>
      <c r="R71" s="314">
        <v>1</v>
      </c>
      <c r="S71" s="314">
        <v>3</v>
      </c>
      <c r="T71" s="314">
        <v>12</v>
      </c>
      <c r="U71" s="314">
        <v>10</v>
      </c>
      <c r="V71" s="314">
        <v>4</v>
      </c>
      <c r="W71" s="314">
        <v>4</v>
      </c>
      <c r="X71" s="57">
        <v>2</v>
      </c>
      <c r="Y71" s="314">
        <v>38</v>
      </c>
      <c r="Z71" s="314">
        <v>28</v>
      </c>
      <c r="AA71" s="314">
        <v>44</v>
      </c>
      <c r="AB71" s="314">
        <v>47</v>
      </c>
      <c r="AC71" s="314">
        <v>31</v>
      </c>
      <c r="AD71" s="314">
        <v>64</v>
      </c>
      <c r="AE71" s="314">
        <v>285</v>
      </c>
      <c r="AF71" s="314">
        <v>375</v>
      </c>
      <c r="AG71" s="314">
        <v>113</v>
      </c>
      <c r="AH71" s="314">
        <v>176</v>
      </c>
      <c r="AI71" s="314">
        <v>224</v>
      </c>
      <c r="AJ71" s="286">
        <v>1</v>
      </c>
      <c r="AK71" s="314"/>
      <c r="AL71" s="314"/>
      <c r="AM71" s="314"/>
      <c r="AN71" s="314">
        <v>3</v>
      </c>
      <c r="AO71" s="314">
        <v>3</v>
      </c>
      <c r="AP71" s="314">
        <v>15</v>
      </c>
      <c r="AQ71" s="314">
        <v>16</v>
      </c>
      <c r="AR71" s="314">
        <v>4</v>
      </c>
      <c r="AS71" s="314">
        <v>6</v>
      </c>
      <c r="AT71" s="57">
        <v>4</v>
      </c>
      <c r="AU71" s="314">
        <v>73</v>
      </c>
      <c r="AV71" s="314">
        <v>69</v>
      </c>
      <c r="AW71" s="314">
        <v>91</v>
      </c>
      <c r="AX71" s="314">
        <v>83</v>
      </c>
      <c r="AY71" s="314">
        <v>68</v>
      </c>
      <c r="AZ71" s="314">
        <v>157</v>
      </c>
      <c r="BA71" s="314">
        <v>565</v>
      </c>
      <c r="BB71" s="314">
        <v>721</v>
      </c>
      <c r="BC71" s="314">
        <v>238</v>
      </c>
      <c r="BD71" s="314">
        <v>340</v>
      </c>
      <c r="BE71" s="314">
        <v>402</v>
      </c>
      <c r="BF71" s="286">
        <v>1</v>
      </c>
      <c r="BG71" s="314">
        <v>1</v>
      </c>
      <c r="BH71" s="314">
        <v>2</v>
      </c>
      <c r="BI71" s="314">
        <v>3</v>
      </c>
      <c r="BJ71" s="314">
        <v>4</v>
      </c>
      <c r="BK71" s="314">
        <v>6</v>
      </c>
      <c r="BL71" s="314">
        <v>27</v>
      </c>
      <c r="BM71" s="314">
        <v>26</v>
      </c>
      <c r="BN71" s="314">
        <v>8</v>
      </c>
      <c r="BO71" s="314">
        <v>10</v>
      </c>
      <c r="BP71" s="314">
        <v>6</v>
      </c>
      <c r="BQ71" s="191">
        <f t="shared" si="0"/>
        <v>2901</v>
      </c>
      <c r="BR71" s="188">
        <v>48.718545329196829</v>
      </c>
    </row>
    <row r="72" spans="1:70" x14ac:dyDescent="0.25">
      <c r="A72" s="439"/>
      <c r="B72" s="30" t="s">
        <v>114</v>
      </c>
      <c r="C72" s="286">
        <v>14</v>
      </c>
      <c r="D72" s="314">
        <v>28</v>
      </c>
      <c r="E72" s="314">
        <v>32</v>
      </c>
      <c r="F72" s="314">
        <v>35</v>
      </c>
      <c r="G72" s="314">
        <v>24</v>
      </c>
      <c r="H72" s="314">
        <v>69</v>
      </c>
      <c r="I72" s="314">
        <v>199</v>
      </c>
      <c r="J72" s="314">
        <v>245</v>
      </c>
      <c r="K72" s="314">
        <v>89</v>
      </c>
      <c r="L72" s="314">
        <v>100</v>
      </c>
      <c r="M72" s="314">
        <v>119</v>
      </c>
      <c r="N72" s="286">
        <v>1</v>
      </c>
      <c r="O72" s="314">
        <v>2</v>
      </c>
      <c r="P72" s="314">
        <v>3</v>
      </c>
      <c r="Q72" s="314">
        <v>3</v>
      </c>
      <c r="R72" s="314">
        <v>1</v>
      </c>
      <c r="S72" s="314">
        <v>2</v>
      </c>
      <c r="T72" s="314">
        <v>29</v>
      </c>
      <c r="U72" s="314">
        <v>7</v>
      </c>
      <c r="V72" s="314">
        <v>1</v>
      </c>
      <c r="W72" s="314">
        <v>2</v>
      </c>
      <c r="X72" s="57">
        <v>3</v>
      </c>
      <c r="Y72" s="314">
        <v>28</v>
      </c>
      <c r="Z72" s="314">
        <v>32</v>
      </c>
      <c r="AA72" s="314">
        <v>29</v>
      </c>
      <c r="AB72" s="314">
        <v>39</v>
      </c>
      <c r="AC72" s="314">
        <v>21</v>
      </c>
      <c r="AD72" s="314">
        <v>59</v>
      </c>
      <c r="AE72" s="314">
        <v>234</v>
      </c>
      <c r="AF72" s="314">
        <v>260</v>
      </c>
      <c r="AG72" s="314">
        <v>69</v>
      </c>
      <c r="AH72" s="314">
        <v>113</v>
      </c>
      <c r="AI72" s="314">
        <v>163</v>
      </c>
      <c r="AJ72" s="286">
        <v>1</v>
      </c>
      <c r="AK72" s="314"/>
      <c r="AL72" s="314">
        <v>5</v>
      </c>
      <c r="AM72" s="314">
        <v>2</v>
      </c>
      <c r="AN72" s="314"/>
      <c r="AO72" s="314">
        <v>5</v>
      </c>
      <c r="AP72" s="314">
        <v>20</v>
      </c>
      <c r="AQ72" s="314">
        <v>11</v>
      </c>
      <c r="AR72" s="314">
        <v>3</v>
      </c>
      <c r="AS72" s="314">
        <v>5</v>
      </c>
      <c r="AT72" s="57">
        <v>6</v>
      </c>
      <c r="AU72" s="314">
        <v>42</v>
      </c>
      <c r="AV72" s="314">
        <v>60</v>
      </c>
      <c r="AW72" s="314">
        <v>61</v>
      </c>
      <c r="AX72" s="314">
        <v>74</v>
      </c>
      <c r="AY72" s="314">
        <v>45</v>
      </c>
      <c r="AZ72" s="314">
        <v>128</v>
      </c>
      <c r="BA72" s="314">
        <v>433</v>
      </c>
      <c r="BB72" s="314">
        <v>505</v>
      </c>
      <c r="BC72" s="314">
        <v>158</v>
      </c>
      <c r="BD72" s="314">
        <v>213</v>
      </c>
      <c r="BE72" s="314">
        <v>282</v>
      </c>
      <c r="BF72" s="286">
        <v>2</v>
      </c>
      <c r="BG72" s="314">
        <v>2</v>
      </c>
      <c r="BH72" s="314">
        <v>8</v>
      </c>
      <c r="BI72" s="314">
        <v>5</v>
      </c>
      <c r="BJ72" s="314">
        <v>1</v>
      </c>
      <c r="BK72" s="314">
        <v>7</v>
      </c>
      <c r="BL72" s="314">
        <v>49</v>
      </c>
      <c r="BM72" s="314">
        <v>18</v>
      </c>
      <c r="BN72" s="314">
        <v>4</v>
      </c>
      <c r="BO72" s="314">
        <v>7</v>
      </c>
      <c r="BP72" s="314">
        <v>9</v>
      </c>
      <c r="BQ72" s="191">
        <f t="shared" si="0"/>
        <v>2113</v>
      </c>
      <c r="BR72" s="188">
        <v>47.420492191197347</v>
      </c>
    </row>
    <row r="73" spans="1:70" x14ac:dyDescent="0.25">
      <c r="A73" s="438" t="s">
        <v>132</v>
      </c>
      <c r="B73" s="30" t="s">
        <v>115</v>
      </c>
      <c r="C73" s="286">
        <v>86</v>
      </c>
      <c r="D73" s="314">
        <v>80</v>
      </c>
      <c r="E73" s="314">
        <v>127</v>
      </c>
      <c r="F73" s="314">
        <v>130</v>
      </c>
      <c r="G73" s="314">
        <v>78</v>
      </c>
      <c r="H73" s="314">
        <v>198</v>
      </c>
      <c r="I73" s="314">
        <v>739</v>
      </c>
      <c r="J73" s="314">
        <v>752</v>
      </c>
      <c r="K73" s="314">
        <v>302</v>
      </c>
      <c r="L73" s="314">
        <v>437</v>
      </c>
      <c r="M73" s="314">
        <v>423</v>
      </c>
      <c r="N73" s="286">
        <v>3</v>
      </c>
      <c r="O73" s="314">
        <v>5</v>
      </c>
      <c r="P73" s="314">
        <v>8</v>
      </c>
      <c r="Q73" s="314">
        <v>14</v>
      </c>
      <c r="R73" s="314">
        <v>12</v>
      </c>
      <c r="S73" s="314">
        <v>11</v>
      </c>
      <c r="T73" s="314">
        <v>104</v>
      </c>
      <c r="U73" s="314">
        <v>66</v>
      </c>
      <c r="V73" s="314">
        <v>13</v>
      </c>
      <c r="W73" s="314">
        <v>34</v>
      </c>
      <c r="X73" s="57">
        <v>16</v>
      </c>
      <c r="Y73" s="314">
        <v>80</v>
      </c>
      <c r="Z73" s="314">
        <v>88</v>
      </c>
      <c r="AA73" s="314">
        <v>88</v>
      </c>
      <c r="AB73" s="314">
        <v>122</v>
      </c>
      <c r="AC73" s="314">
        <v>86</v>
      </c>
      <c r="AD73" s="314">
        <v>203</v>
      </c>
      <c r="AE73" s="314">
        <v>745</v>
      </c>
      <c r="AF73" s="314">
        <v>806</v>
      </c>
      <c r="AG73" s="314">
        <v>292</v>
      </c>
      <c r="AH73" s="314">
        <v>524</v>
      </c>
      <c r="AI73" s="314">
        <v>680</v>
      </c>
      <c r="AJ73" s="286">
        <v>8</v>
      </c>
      <c r="AK73" s="314">
        <v>7</v>
      </c>
      <c r="AL73" s="314">
        <v>8</v>
      </c>
      <c r="AM73" s="314">
        <v>12</v>
      </c>
      <c r="AN73" s="314">
        <v>2</v>
      </c>
      <c r="AO73" s="314">
        <v>12</v>
      </c>
      <c r="AP73" s="314">
        <v>103</v>
      </c>
      <c r="AQ73" s="314">
        <v>76</v>
      </c>
      <c r="AR73" s="314">
        <v>24</v>
      </c>
      <c r="AS73" s="314">
        <v>28</v>
      </c>
      <c r="AT73" s="57">
        <v>16</v>
      </c>
      <c r="AU73" s="314">
        <v>166</v>
      </c>
      <c r="AV73" s="314">
        <v>168</v>
      </c>
      <c r="AW73" s="314">
        <v>215</v>
      </c>
      <c r="AX73" s="314">
        <v>252</v>
      </c>
      <c r="AY73" s="314">
        <v>164</v>
      </c>
      <c r="AZ73" s="314">
        <v>401</v>
      </c>
      <c r="BA73" s="314">
        <v>1484</v>
      </c>
      <c r="BB73" s="314">
        <v>1558</v>
      </c>
      <c r="BC73" s="314">
        <v>594</v>
      </c>
      <c r="BD73" s="314">
        <v>961</v>
      </c>
      <c r="BE73" s="314">
        <v>1103</v>
      </c>
      <c r="BF73" s="286">
        <v>11</v>
      </c>
      <c r="BG73" s="314">
        <v>12</v>
      </c>
      <c r="BH73" s="314">
        <v>16</v>
      </c>
      <c r="BI73" s="314">
        <v>26</v>
      </c>
      <c r="BJ73" s="314">
        <v>14</v>
      </c>
      <c r="BK73" s="314">
        <v>23</v>
      </c>
      <c r="BL73" s="314">
        <v>207</v>
      </c>
      <c r="BM73" s="314">
        <v>142</v>
      </c>
      <c r="BN73" s="314">
        <v>37</v>
      </c>
      <c r="BO73" s="314">
        <v>62</v>
      </c>
      <c r="BP73" s="314">
        <v>32</v>
      </c>
      <c r="BQ73" s="191">
        <f t="shared" si="0"/>
        <v>7648</v>
      </c>
      <c r="BR73" s="188">
        <v>48.78294979079498</v>
      </c>
    </row>
    <row r="74" spans="1:70" x14ac:dyDescent="0.25">
      <c r="A74" s="438"/>
      <c r="B74" s="30" t="s">
        <v>116</v>
      </c>
      <c r="C74" s="286">
        <v>30</v>
      </c>
      <c r="D74" s="314">
        <v>41</v>
      </c>
      <c r="E74" s="314">
        <v>57</v>
      </c>
      <c r="F74" s="314">
        <v>56</v>
      </c>
      <c r="G74" s="314">
        <v>40</v>
      </c>
      <c r="H74" s="314">
        <v>88</v>
      </c>
      <c r="I74" s="314">
        <v>301</v>
      </c>
      <c r="J74" s="314">
        <v>288</v>
      </c>
      <c r="K74" s="314">
        <v>121</v>
      </c>
      <c r="L74" s="314">
        <v>124</v>
      </c>
      <c r="M74" s="314">
        <v>137</v>
      </c>
      <c r="N74" s="286"/>
      <c r="O74" s="314">
        <v>2</v>
      </c>
      <c r="P74" s="314">
        <v>3</v>
      </c>
      <c r="Q74" s="314">
        <v>5</v>
      </c>
      <c r="R74" s="314">
        <v>4</v>
      </c>
      <c r="S74" s="314">
        <v>6</v>
      </c>
      <c r="T74" s="314">
        <v>50</v>
      </c>
      <c r="U74" s="314">
        <v>32</v>
      </c>
      <c r="V74" s="314">
        <v>7</v>
      </c>
      <c r="W74" s="314">
        <v>16</v>
      </c>
      <c r="X74" s="57">
        <v>12</v>
      </c>
      <c r="Y74" s="314">
        <v>31</v>
      </c>
      <c r="Z74" s="314">
        <v>29</v>
      </c>
      <c r="AA74" s="314">
        <v>43</v>
      </c>
      <c r="AB74" s="314">
        <v>59</v>
      </c>
      <c r="AC74" s="314">
        <v>40</v>
      </c>
      <c r="AD74" s="314">
        <v>79</v>
      </c>
      <c r="AE74" s="314">
        <v>270</v>
      </c>
      <c r="AF74" s="314">
        <v>281</v>
      </c>
      <c r="AG74" s="314">
        <v>95</v>
      </c>
      <c r="AH74" s="314">
        <v>144</v>
      </c>
      <c r="AI74" s="314">
        <v>200</v>
      </c>
      <c r="AJ74" s="286">
        <v>3</v>
      </c>
      <c r="AK74" s="314">
        <v>5</v>
      </c>
      <c r="AL74" s="314">
        <v>6</v>
      </c>
      <c r="AM74" s="314">
        <v>2</v>
      </c>
      <c r="AN74" s="314">
        <v>5</v>
      </c>
      <c r="AO74" s="314">
        <v>7</v>
      </c>
      <c r="AP74" s="314">
        <v>49</v>
      </c>
      <c r="AQ74" s="314">
        <v>32</v>
      </c>
      <c r="AR74" s="314">
        <v>6</v>
      </c>
      <c r="AS74" s="314">
        <v>10</v>
      </c>
      <c r="AT74" s="57">
        <v>4</v>
      </c>
      <c r="AU74" s="314">
        <v>61</v>
      </c>
      <c r="AV74" s="314">
        <v>70</v>
      </c>
      <c r="AW74" s="314">
        <v>100</v>
      </c>
      <c r="AX74" s="314">
        <v>115</v>
      </c>
      <c r="AY74" s="314">
        <v>80</v>
      </c>
      <c r="AZ74" s="314">
        <v>167</v>
      </c>
      <c r="BA74" s="314">
        <v>571</v>
      </c>
      <c r="BB74" s="314">
        <v>569</v>
      </c>
      <c r="BC74" s="314">
        <v>216</v>
      </c>
      <c r="BD74" s="314">
        <v>268</v>
      </c>
      <c r="BE74" s="314">
        <v>337</v>
      </c>
      <c r="BF74" s="286">
        <v>3</v>
      </c>
      <c r="BG74" s="314">
        <v>7</v>
      </c>
      <c r="BH74" s="314">
        <v>9</v>
      </c>
      <c r="BI74" s="314">
        <v>7</v>
      </c>
      <c r="BJ74" s="314">
        <v>9</v>
      </c>
      <c r="BK74" s="314">
        <v>13</v>
      </c>
      <c r="BL74" s="314">
        <v>99</v>
      </c>
      <c r="BM74" s="314">
        <v>64</v>
      </c>
      <c r="BN74" s="314">
        <v>13</v>
      </c>
      <c r="BO74" s="314">
        <v>26</v>
      </c>
      <c r="BP74" s="314">
        <v>16</v>
      </c>
      <c r="BQ74" s="191">
        <f t="shared" si="0"/>
        <v>2820</v>
      </c>
      <c r="BR74" s="188">
        <v>45.96028368794326</v>
      </c>
    </row>
    <row r="75" spans="1:70" x14ac:dyDescent="0.25">
      <c r="A75" s="438"/>
      <c r="B75" s="30" t="s">
        <v>117</v>
      </c>
      <c r="C75" s="286">
        <v>24</v>
      </c>
      <c r="D75" s="314">
        <v>45</v>
      </c>
      <c r="E75" s="314">
        <v>38</v>
      </c>
      <c r="F75" s="314">
        <v>29</v>
      </c>
      <c r="G75" s="314">
        <v>22</v>
      </c>
      <c r="H75" s="314">
        <v>49</v>
      </c>
      <c r="I75" s="314">
        <v>140</v>
      </c>
      <c r="J75" s="314">
        <v>93</v>
      </c>
      <c r="K75" s="314">
        <v>47</v>
      </c>
      <c r="L75" s="314">
        <v>75</v>
      </c>
      <c r="M75" s="314">
        <v>69</v>
      </c>
      <c r="N75" s="286">
        <v>42</v>
      </c>
      <c r="O75" s="314">
        <v>55</v>
      </c>
      <c r="P75" s="314">
        <v>52</v>
      </c>
      <c r="Q75" s="314">
        <v>47</v>
      </c>
      <c r="R75" s="314">
        <v>20</v>
      </c>
      <c r="S75" s="314">
        <v>59</v>
      </c>
      <c r="T75" s="314">
        <v>194</v>
      </c>
      <c r="U75" s="314">
        <v>84</v>
      </c>
      <c r="V75" s="314">
        <v>12</v>
      </c>
      <c r="W75" s="314">
        <v>6</v>
      </c>
      <c r="X75" s="57">
        <v>2</v>
      </c>
      <c r="Y75" s="314">
        <v>26</v>
      </c>
      <c r="Z75" s="314">
        <v>27</v>
      </c>
      <c r="AA75" s="314">
        <v>34</v>
      </c>
      <c r="AB75" s="314">
        <v>37</v>
      </c>
      <c r="AC75" s="314">
        <v>16</v>
      </c>
      <c r="AD75" s="314">
        <v>42</v>
      </c>
      <c r="AE75" s="314">
        <v>129</v>
      </c>
      <c r="AF75" s="314">
        <v>97</v>
      </c>
      <c r="AG75" s="314">
        <v>45</v>
      </c>
      <c r="AH75" s="314">
        <v>94</v>
      </c>
      <c r="AI75" s="314">
        <v>90</v>
      </c>
      <c r="AJ75" s="286">
        <v>28</v>
      </c>
      <c r="AK75" s="314">
        <v>58</v>
      </c>
      <c r="AL75" s="314">
        <v>43</v>
      </c>
      <c r="AM75" s="314">
        <v>44</v>
      </c>
      <c r="AN75" s="314">
        <v>14</v>
      </c>
      <c r="AO75" s="314">
        <v>34</v>
      </c>
      <c r="AP75" s="314">
        <v>225</v>
      </c>
      <c r="AQ75" s="314">
        <v>77</v>
      </c>
      <c r="AR75" s="314">
        <v>12</v>
      </c>
      <c r="AS75" s="314">
        <v>15</v>
      </c>
      <c r="AT75" s="57">
        <v>5</v>
      </c>
      <c r="AU75" s="314">
        <v>50</v>
      </c>
      <c r="AV75" s="314">
        <v>72</v>
      </c>
      <c r="AW75" s="314">
        <v>72</v>
      </c>
      <c r="AX75" s="314">
        <v>66</v>
      </c>
      <c r="AY75" s="314">
        <v>38</v>
      </c>
      <c r="AZ75" s="314">
        <v>91</v>
      </c>
      <c r="BA75" s="314">
        <v>269</v>
      </c>
      <c r="BB75" s="314">
        <v>190</v>
      </c>
      <c r="BC75" s="314">
        <v>92</v>
      </c>
      <c r="BD75" s="314">
        <v>169</v>
      </c>
      <c r="BE75" s="314">
        <v>159</v>
      </c>
      <c r="BF75" s="286">
        <v>70</v>
      </c>
      <c r="BG75" s="314">
        <v>113</v>
      </c>
      <c r="BH75" s="314">
        <v>95</v>
      </c>
      <c r="BI75" s="314">
        <v>91</v>
      </c>
      <c r="BJ75" s="314">
        <v>34</v>
      </c>
      <c r="BK75" s="314">
        <v>93</v>
      </c>
      <c r="BL75" s="314">
        <v>419</v>
      </c>
      <c r="BM75" s="314">
        <v>161</v>
      </c>
      <c r="BN75" s="314">
        <v>24</v>
      </c>
      <c r="BO75" s="314">
        <v>21</v>
      </c>
      <c r="BP75" s="314">
        <v>7</v>
      </c>
      <c r="BQ75" s="191">
        <f t="shared" ref="BQ75:BQ78" si="1">SUM(AU75:BP75)</f>
        <v>2396</v>
      </c>
      <c r="BR75" s="188">
        <v>35.997078464106842</v>
      </c>
    </row>
    <row r="76" spans="1:70" x14ac:dyDescent="0.25">
      <c r="A76" s="438"/>
      <c r="B76" s="30" t="s">
        <v>118</v>
      </c>
      <c r="C76" s="286">
        <v>48</v>
      </c>
      <c r="D76" s="314">
        <v>36</v>
      </c>
      <c r="E76" s="314">
        <v>65</v>
      </c>
      <c r="F76" s="314">
        <v>68</v>
      </c>
      <c r="G76" s="314">
        <v>49</v>
      </c>
      <c r="H76" s="314">
        <v>92</v>
      </c>
      <c r="I76" s="314">
        <v>315</v>
      </c>
      <c r="J76" s="314">
        <v>303</v>
      </c>
      <c r="K76" s="314">
        <v>134</v>
      </c>
      <c r="L76" s="314">
        <v>168</v>
      </c>
      <c r="M76" s="314">
        <v>157</v>
      </c>
      <c r="N76" s="286"/>
      <c r="O76" s="314">
        <v>5</v>
      </c>
      <c r="P76" s="314">
        <v>3</v>
      </c>
      <c r="Q76" s="314">
        <v>3</v>
      </c>
      <c r="R76" s="314">
        <v>1</v>
      </c>
      <c r="S76" s="314">
        <v>6</v>
      </c>
      <c r="T76" s="314">
        <v>37</v>
      </c>
      <c r="U76" s="314">
        <v>25</v>
      </c>
      <c r="V76" s="314">
        <v>3</v>
      </c>
      <c r="W76" s="314">
        <v>9</v>
      </c>
      <c r="X76" s="57">
        <v>9</v>
      </c>
      <c r="Y76" s="314">
        <v>33</v>
      </c>
      <c r="Z76" s="314">
        <v>41</v>
      </c>
      <c r="AA76" s="314">
        <v>67</v>
      </c>
      <c r="AB76" s="314">
        <v>81</v>
      </c>
      <c r="AC76" s="314">
        <v>35</v>
      </c>
      <c r="AD76" s="314">
        <v>76</v>
      </c>
      <c r="AE76" s="314">
        <v>309</v>
      </c>
      <c r="AF76" s="314">
        <v>309</v>
      </c>
      <c r="AG76" s="314">
        <v>120</v>
      </c>
      <c r="AH76" s="314">
        <v>212</v>
      </c>
      <c r="AI76" s="314">
        <v>336</v>
      </c>
      <c r="AJ76" s="286">
        <v>2</v>
      </c>
      <c r="AK76" s="314">
        <v>4</v>
      </c>
      <c r="AL76" s="314">
        <v>1</v>
      </c>
      <c r="AM76" s="314">
        <v>1</v>
      </c>
      <c r="AN76" s="314">
        <v>3</v>
      </c>
      <c r="AO76" s="314">
        <v>4</v>
      </c>
      <c r="AP76" s="314">
        <v>35</v>
      </c>
      <c r="AQ76" s="314">
        <v>36</v>
      </c>
      <c r="AR76" s="314">
        <v>6</v>
      </c>
      <c r="AS76" s="314">
        <v>12</v>
      </c>
      <c r="AT76" s="57">
        <v>9</v>
      </c>
      <c r="AU76" s="314">
        <v>81</v>
      </c>
      <c r="AV76" s="314">
        <v>77</v>
      </c>
      <c r="AW76" s="314">
        <v>132</v>
      </c>
      <c r="AX76" s="314">
        <v>149</v>
      </c>
      <c r="AY76" s="314">
        <v>84</v>
      </c>
      <c r="AZ76" s="314">
        <v>168</v>
      </c>
      <c r="BA76" s="314">
        <v>624</v>
      </c>
      <c r="BB76" s="314">
        <v>612</v>
      </c>
      <c r="BC76" s="314">
        <v>254</v>
      </c>
      <c r="BD76" s="314">
        <v>380</v>
      </c>
      <c r="BE76" s="314">
        <v>493</v>
      </c>
      <c r="BF76" s="286">
        <v>2</v>
      </c>
      <c r="BG76" s="314">
        <v>9</v>
      </c>
      <c r="BH76" s="314">
        <v>4</v>
      </c>
      <c r="BI76" s="314">
        <v>4</v>
      </c>
      <c r="BJ76" s="314">
        <v>4</v>
      </c>
      <c r="BK76" s="314">
        <v>10</v>
      </c>
      <c r="BL76" s="314">
        <v>72</v>
      </c>
      <c r="BM76" s="314">
        <v>61</v>
      </c>
      <c r="BN76" s="314">
        <v>9</v>
      </c>
      <c r="BO76" s="314">
        <v>21</v>
      </c>
      <c r="BP76" s="314">
        <v>18</v>
      </c>
      <c r="BQ76" s="191">
        <f t="shared" si="1"/>
        <v>3268</v>
      </c>
      <c r="BR76" s="188">
        <v>47.967870257037944</v>
      </c>
    </row>
    <row r="77" spans="1:70" x14ac:dyDescent="0.25">
      <c r="A77" s="438"/>
      <c r="B77" s="30" t="s">
        <v>119</v>
      </c>
      <c r="C77" s="286">
        <v>52</v>
      </c>
      <c r="D77" s="314">
        <v>55</v>
      </c>
      <c r="E77" s="314">
        <v>82</v>
      </c>
      <c r="F77" s="314">
        <v>111</v>
      </c>
      <c r="G77" s="314">
        <v>61</v>
      </c>
      <c r="H77" s="314">
        <v>141</v>
      </c>
      <c r="I77" s="314">
        <v>477</v>
      </c>
      <c r="J77" s="314">
        <v>488</v>
      </c>
      <c r="K77" s="314">
        <v>193</v>
      </c>
      <c r="L77" s="314">
        <v>249</v>
      </c>
      <c r="M77" s="314">
        <v>253</v>
      </c>
      <c r="N77" s="286">
        <v>9</v>
      </c>
      <c r="O77" s="314">
        <v>10</v>
      </c>
      <c r="P77" s="314">
        <v>13</v>
      </c>
      <c r="Q77" s="314">
        <v>11</v>
      </c>
      <c r="R77" s="314">
        <v>3</v>
      </c>
      <c r="S77" s="314">
        <v>37</v>
      </c>
      <c r="T77" s="314">
        <v>96</v>
      </c>
      <c r="U77" s="314">
        <v>30</v>
      </c>
      <c r="V77" s="314">
        <v>6</v>
      </c>
      <c r="W77" s="314">
        <v>18</v>
      </c>
      <c r="X77" s="57">
        <v>9</v>
      </c>
      <c r="Y77" s="314">
        <v>55</v>
      </c>
      <c r="Z77" s="314">
        <v>57</v>
      </c>
      <c r="AA77" s="314">
        <v>91</v>
      </c>
      <c r="AB77" s="314">
        <v>106</v>
      </c>
      <c r="AC77" s="314">
        <v>59</v>
      </c>
      <c r="AD77" s="314">
        <v>126</v>
      </c>
      <c r="AE77" s="314">
        <v>475</v>
      </c>
      <c r="AF77" s="314">
        <v>545</v>
      </c>
      <c r="AG77" s="314">
        <v>182</v>
      </c>
      <c r="AH77" s="314">
        <v>288</v>
      </c>
      <c r="AI77" s="314">
        <v>367</v>
      </c>
      <c r="AJ77" s="286">
        <v>19</v>
      </c>
      <c r="AK77" s="314">
        <v>4</v>
      </c>
      <c r="AL77" s="314">
        <v>12</v>
      </c>
      <c r="AM77" s="314">
        <v>11</v>
      </c>
      <c r="AN77" s="314">
        <v>9</v>
      </c>
      <c r="AO77" s="314">
        <v>26</v>
      </c>
      <c r="AP77" s="314">
        <v>86</v>
      </c>
      <c r="AQ77" s="314">
        <v>39</v>
      </c>
      <c r="AR77" s="314">
        <v>6</v>
      </c>
      <c r="AS77" s="314">
        <v>13</v>
      </c>
      <c r="AT77" s="57">
        <v>6</v>
      </c>
      <c r="AU77" s="314">
        <v>107</v>
      </c>
      <c r="AV77" s="314">
        <v>112</v>
      </c>
      <c r="AW77" s="314">
        <v>173</v>
      </c>
      <c r="AX77" s="314">
        <v>217</v>
      </c>
      <c r="AY77" s="314">
        <v>120</v>
      </c>
      <c r="AZ77" s="314">
        <v>267</v>
      </c>
      <c r="BA77" s="314">
        <v>952</v>
      </c>
      <c r="BB77" s="314">
        <v>1033</v>
      </c>
      <c r="BC77" s="314">
        <v>375</v>
      </c>
      <c r="BD77" s="314">
        <v>537</v>
      </c>
      <c r="BE77" s="314">
        <v>620</v>
      </c>
      <c r="BF77" s="286">
        <v>28</v>
      </c>
      <c r="BG77" s="314">
        <v>14</v>
      </c>
      <c r="BH77" s="314">
        <v>25</v>
      </c>
      <c r="BI77" s="314">
        <v>22</v>
      </c>
      <c r="BJ77" s="314">
        <v>12</v>
      </c>
      <c r="BK77" s="314">
        <v>63</v>
      </c>
      <c r="BL77" s="314">
        <v>182</v>
      </c>
      <c r="BM77" s="314">
        <v>69</v>
      </c>
      <c r="BN77" s="314">
        <v>12</v>
      </c>
      <c r="BO77" s="314">
        <v>31</v>
      </c>
      <c r="BP77" s="314">
        <v>15</v>
      </c>
      <c r="BQ77" s="191">
        <f t="shared" si="1"/>
        <v>4986</v>
      </c>
      <c r="BR77" s="188">
        <v>46.248295226634575</v>
      </c>
    </row>
    <row r="78" spans="1:70" x14ac:dyDescent="0.25">
      <c r="A78" s="438"/>
      <c r="B78" s="30" t="s">
        <v>120</v>
      </c>
      <c r="C78" s="285">
        <v>13</v>
      </c>
      <c r="D78" s="256">
        <v>8</v>
      </c>
      <c r="E78" s="256">
        <v>5</v>
      </c>
      <c r="F78" s="256">
        <v>22</v>
      </c>
      <c r="G78" s="256">
        <v>13</v>
      </c>
      <c r="H78" s="256">
        <v>70</v>
      </c>
      <c r="I78" s="256">
        <v>69</v>
      </c>
      <c r="J78" s="256">
        <v>71</v>
      </c>
      <c r="K78" s="256">
        <v>34</v>
      </c>
      <c r="L78" s="256">
        <v>41</v>
      </c>
      <c r="M78" s="256">
        <v>39</v>
      </c>
      <c r="N78" s="285">
        <v>1</v>
      </c>
      <c r="O78" s="256">
        <v>3</v>
      </c>
      <c r="P78" s="256"/>
      <c r="Q78" s="256">
        <v>4</v>
      </c>
      <c r="R78" s="256">
        <v>8</v>
      </c>
      <c r="S78" s="256">
        <v>56</v>
      </c>
      <c r="T78" s="256">
        <v>11</v>
      </c>
      <c r="U78" s="256">
        <v>7</v>
      </c>
      <c r="V78" s="256">
        <v>1</v>
      </c>
      <c r="W78" s="256">
        <v>2</v>
      </c>
      <c r="X78" s="63">
        <v>2</v>
      </c>
      <c r="Y78" s="210">
        <v>8</v>
      </c>
      <c r="Z78" s="210">
        <v>10</v>
      </c>
      <c r="AA78" s="210">
        <v>13</v>
      </c>
      <c r="AB78" s="210">
        <v>8</v>
      </c>
      <c r="AC78" s="210">
        <v>8</v>
      </c>
      <c r="AD78" s="210">
        <v>24</v>
      </c>
      <c r="AE78" s="210">
        <v>81</v>
      </c>
      <c r="AF78" s="210">
        <v>87</v>
      </c>
      <c r="AG78" s="210">
        <v>33</v>
      </c>
      <c r="AH78" s="210">
        <v>39</v>
      </c>
      <c r="AI78" s="210">
        <v>39</v>
      </c>
      <c r="AJ78" s="288"/>
      <c r="AK78" s="210"/>
      <c r="AL78" s="210">
        <v>5</v>
      </c>
      <c r="AM78" s="210">
        <v>5</v>
      </c>
      <c r="AN78" s="210">
        <v>3</v>
      </c>
      <c r="AO78" s="210">
        <v>2</v>
      </c>
      <c r="AP78" s="210">
        <v>9</v>
      </c>
      <c r="AQ78" s="210">
        <v>2</v>
      </c>
      <c r="AR78" s="210">
        <v>1</v>
      </c>
      <c r="AS78" s="210">
        <v>3</v>
      </c>
      <c r="AT78" s="237"/>
      <c r="AU78" s="256">
        <v>21</v>
      </c>
      <c r="AV78" s="256">
        <v>18</v>
      </c>
      <c r="AW78" s="256">
        <v>18</v>
      </c>
      <c r="AX78" s="256">
        <v>30</v>
      </c>
      <c r="AY78" s="256">
        <v>21</v>
      </c>
      <c r="AZ78" s="256">
        <v>94</v>
      </c>
      <c r="BA78" s="256">
        <v>150</v>
      </c>
      <c r="BB78" s="256">
        <v>158</v>
      </c>
      <c r="BC78" s="256">
        <v>67</v>
      </c>
      <c r="BD78" s="256">
        <v>80</v>
      </c>
      <c r="BE78" s="256">
        <v>78</v>
      </c>
      <c r="BF78" s="285">
        <v>1</v>
      </c>
      <c r="BG78" s="256">
        <v>3</v>
      </c>
      <c r="BH78" s="256">
        <v>5</v>
      </c>
      <c r="BI78" s="256">
        <v>9</v>
      </c>
      <c r="BJ78" s="256">
        <v>11</v>
      </c>
      <c r="BK78" s="256">
        <v>58</v>
      </c>
      <c r="BL78" s="256">
        <v>20</v>
      </c>
      <c r="BM78" s="256">
        <v>9</v>
      </c>
      <c r="BN78" s="256">
        <v>2</v>
      </c>
      <c r="BO78" s="256">
        <v>5</v>
      </c>
      <c r="BP78" s="256">
        <v>2</v>
      </c>
      <c r="BQ78" s="158">
        <f t="shared" si="1"/>
        <v>860</v>
      </c>
      <c r="BR78" s="188">
        <v>42.302325581395351</v>
      </c>
    </row>
    <row r="79" spans="1:70" x14ac:dyDescent="0.25">
      <c r="B79" s="40" t="s">
        <v>121</v>
      </c>
      <c r="C79" s="208">
        <f>SUM(C10:C78)</f>
        <v>4032</v>
      </c>
      <c r="D79" s="206">
        <f t="shared" ref="D79:BO79" si="2">SUM(D10:D78)</f>
        <v>4167</v>
      </c>
      <c r="E79" s="206">
        <f t="shared" si="2"/>
        <v>5560</v>
      </c>
      <c r="F79" s="206">
        <f t="shared" si="2"/>
        <v>6467</v>
      </c>
      <c r="G79" s="206">
        <f t="shared" si="2"/>
        <v>4204</v>
      </c>
      <c r="H79" s="206">
        <f t="shared" si="2"/>
        <v>11030</v>
      </c>
      <c r="I79" s="206">
        <f t="shared" si="2"/>
        <v>33514</v>
      </c>
      <c r="J79" s="206">
        <f t="shared" si="2"/>
        <v>28736</v>
      </c>
      <c r="K79" s="206">
        <f t="shared" si="2"/>
        <v>10975</v>
      </c>
      <c r="L79" s="206">
        <f t="shared" si="2"/>
        <v>14764</v>
      </c>
      <c r="M79" s="206">
        <f t="shared" si="2"/>
        <v>13611</v>
      </c>
      <c r="N79" s="208">
        <f t="shared" si="2"/>
        <v>1453</v>
      </c>
      <c r="O79" s="206">
        <f t="shared" si="2"/>
        <v>1546</v>
      </c>
      <c r="P79" s="206">
        <f t="shared" si="2"/>
        <v>1948</v>
      </c>
      <c r="Q79" s="206">
        <f t="shared" si="2"/>
        <v>2465</v>
      </c>
      <c r="R79" s="206">
        <f t="shared" si="2"/>
        <v>1346</v>
      </c>
      <c r="S79" s="206">
        <f t="shared" si="2"/>
        <v>3844</v>
      </c>
      <c r="T79" s="206">
        <f t="shared" si="2"/>
        <v>16693</v>
      </c>
      <c r="U79" s="206">
        <f t="shared" si="2"/>
        <v>9148</v>
      </c>
      <c r="V79" s="206">
        <f t="shared" si="2"/>
        <v>1742</v>
      </c>
      <c r="W79" s="206">
        <f t="shared" si="2"/>
        <v>2131</v>
      </c>
      <c r="X79" s="206">
        <f t="shared" si="2"/>
        <v>1585</v>
      </c>
      <c r="Y79" s="208">
        <f t="shared" si="2"/>
        <v>3852</v>
      </c>
      <c r="Z79" s="206">
        <f t="shared" si="2"/>
        <v>3962</v>
      </c>
      <c r="AA79" s="206">
        <f t="shared" si="2"/>
        <v>5066</v>
      </c>
      <c r="AB79" s="206">
        <f t="shared" si="2"/>
        <v>6348</v>
      </c>
      <c r="AC79" s="206">
        <f t="shared" si="2"/>
        <v>3873</v>
      </c>
      <c r="AD79" s="206">
        <f t="shared" si="2"/>
        <v>11161</v>
      </c>
      <c r="AE79" s="206">
        <f t="shared" si="2"/>
        <v>31629</v>
      </c>
      <c r="AF79" s="206">
        <f t="shared" si="2"/>
        <v>28516</v>
      </c>
      <c r="AG79" s="206">
        <f t="shared" si="2"/>
        <v>10887</v>
      </c>
      <c r="AH79" s="206">
        <f t="shared" si="2"/>
        <v>17094</v>
      </c>
      <c r="AI79" s="206">
        <f t="shared" si="2"/>
        <v>21422</v>
      </c>
      <c r="AJ79" s="208">
        <f t="shared" si="2"/>
        <v>1335</v>
      </c>
      <c r="AK79" s="206">
        <f t="shared" si="2"/>
        <v>1492</v>
      </c>
      <c r="AL79" s="206">
        <f t="shared" si="2"/>
        <v>1839</v>
      </c>
      <c r="AM79" s="206">
        <f t="shared" si="2"/>
        <v>2157</v>
      </c>
      <c r="AN79" s="206">
        <f t="shared" si="2"/>
        <v>1183</v>
      </c>
      <c r="AO79" s="206">
        <f t="shared" si="2"/>
        <v>3378</v>
      </c>
      <c r="AP79" s="206">
        <f t="shared" si="2"/>
        <v>15118</v>
      </c>
      <c r="AQ79" s="206">
        <f t="shared" si="2"/>
        <v>8651</v>
      </c>
      <c r="AR79" s="206">
        <f t="shared" si="2"/>
        <v>1714</v>
      </c>
      <c r="AS79" s="206">
        <f t="shared" si="2"/>
        <v>2631</v>
      </c>
      <c r="AT79" s="206">
        <f t="shared" si="2"/>
        <v>1689</v>
      </c>
      <c r="AU79" s="208">
        <f t="shared" si="2"/>
        <v>7884</v>
      </c>
      <c r="AV79" s="206">
        <f t="shared" si="2"/>
        <v>8129</v>
      </c>
      <c r="AW79" s="206">
        <f t="shared" si="2"/>
        <v>10626</v>
      </c>
      <c r="AX79" s="206">
        <f t="shared" si="2"/>
        <v>12815</v>
      </c>
      <c r="AY79" s="206">
        <f t="shared" si="2"/>
        <v>8077</v>
      </c>
      <c r="AZ79" s="206">
        <f t="shared" si="2"/>
        <v>22191</v>
      </c>
      <c r="BA79" s="206">
        <f t="shared" si="2"/>
        <v>65143</v>
      </c>
      <c r="BB79" s="206">
        <f t="shared" si="2"/>
        <v>57252</v>
      </c>
      <c r="BC79" s="206">
        <f t="shared" si="2"/>
        <v>21862</v>
      </c>
      <c r="BD79" s="206">
        <f t="shared" si="2"/>
        <v>31858</v>
      </c>
      <c r="BE79" s="60">
        <f t="shared" si="2"/>
        <v>35033</v>
      </c>
      <c r="BF79" s="208">
        <f t="shared" si="2"/>
        <v>2788</v>
      </c>
      <c r="BG79" s="206">
        <f t="shared" si="2"/>
        <v>3038</v>
      </c>
      <c r="BH79" s="206">
        <f t="shared" si="2"/>
        <v>3787</v>
      </c>
      <c r="BI79" s="206">
        <f t="shared" si="2"/>
        <v>4622</v>
      </c>
      <c r="BJ79" s="206">
        <f t="shared" si="2"/>
        <v>2529</v>
      </c>
      <c r="BK79" s="206">
        <f t="shared" si="2"/>
        <v>7222</v>
      </c>
      <c r="BL79" s="206">
        <f t="shared" si="2"/>
        <v>31811</v>
      </c>
      <c r="BM79" s="206">
        <f t="shared" si="2"/>
        <v>17799</v>
      </c>
      <c r="BN79" s="206">
        <f t="shared" si="2"/>
        <v>3456</v>
      </c>
      <c r="BO79" s="206">
        <f t="shared" si="2"/>
        <v>4762</v>
      </c>
      <c r="BP79" s="60">
        <f t="shared" ref="BP79:BQ79" si="3">SUM(BP10:BP78)</f>
        <v>3274</v>
      </c>
      <c r="BQ79" s="60">
        <f t="shared" si="3"/>
        <v>365958</v>
      </c>
      <c r="BR79" s="189">
        <v>43.375630536837562</v>
      </c>
    </row>
    <row r="80" spans="1:70" x14ac:dyDescent="0.25">
      <c r="C80" s="55"/>
      <c r="D80" s="55"/>
      <c r="E80" s="55"/>
      <c r="F80" s="35"/>
      <c r="G80" s="55"/>
      <c r="H80" s="55"/>
      <c r="I80" s="55"/>
      <c r="J80" s="35"/>
      <c r="K80" s="55"/>
      <c r="L80" s="55"/>
      <c r="M80" s="55"/>
      <c r="N80" s="55"/>
      <c r="O80" s="55"/>
      <c r="P80" s="55"/>
      <c r="Q80" s="35"/>
      <c r="R80" s="35"/>
      <c r="S80" s="35"/>
      <c r="T80" s="35"/>
      <c r="U80" s="35"/>
      <c r="V80" s="35"/>
      <c r="W80" s="35"/>
      <c r="X80" s="35"/>
    </row>
    <row r="81" spans="70:70" x14ac:dyDescent="0.25">
      <c r="BR81" s="35"/>
    </row>
  </sheetData>
  <mergeCells count="23">
    <mergeCell ref="BR7:BR9"/>
    <mergeCell ref="B7:B9"/>
    <mergeCell ref="A7:A9"/>
    <mergeCell ref="C7:X7"/>
    <mergeCell ref="N8:X8"/>
    <mergeCell ref="Y7:AT7"/>
    <mergeCell ref="C8:M8"/>
    <mergeCell ref="Y8:AI8"/>
    <mergeCell ref="AJ8:AT8"/>
    <mergeCell ref="AU7:BP7"/>
    <mergeCell ref="BQ7:BQ9"/>
    <mergeCell ref="AU8:BE8"/>
    <mergeCell ref="BF8:BP8"/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K90"/>
  <sheetViews>
    <sheetView topLeftCell="A67" workbookViewId="0">
      <selection activeCell="N73" sqref="N73"/>
    </sheetView>
  </sheetViews>
  <sheetFormatPr baseColWidth="10" defaultRowHeight="15" x14ac:dyDescent="0.25"/>
  <cols>
    <col min="1" max="1" width="26" customWidth="1"/>
    <col min="2" max="2" width="30.5703125" customWidth="1"/>
    <col min="3" max="6" width="11.5703125" customWidth="1"/>
    <col min="7" max="8" width="13.5703125" customWidth="1"/>
    <col min="9" max="9" width="14.5703125" customWidth="1"/>
  </cols>
  <sheetData>
    <row r="1" spans="1:11" s="6" customFormat="1" ht="27" customHeight="1" x14ac:dyDescent="0.4">
      <c r="A1" s="5"/>
      <c r="B1" s="15" t="s">
        <v>134</v>
      </c>
      <c r="C1" s="12"/>
      <c r="D1" s="10"/>
      <c r="E1" s="5"/>
      <c r="F1" s="5"/>
      <c r="G1" s="5"/>
      <c r="H1" s="5"/>
    </row>
    <row r="3" spans="1:11" ht="15.75" x14ac:dyDescent="0.25">
      <c r="A3" s="128" t="s">
        <v>232</v>
      </c>
    </row>
    <row r="5" spans="1:11" ht="15.75" x14ac:dyDescent="0.25">
      <c r="A5" s="2" t="s">
        <v>396</v>
      </c>
    </row>
    <row r="6" spans="1:11" s="66" customFormat="1" ht="15.75" x14ac:dyDescent="0.25">
      <c r="A6" s="2"/>
    </row>
    <row r="7" spans="1:11" x14ac:dyDescent="0.25">
      <c r="A7" s="445" t="s">
        <v>123</v>
      </c>
      <c r="B7" s="442" t="s">
        <v>122</v>
      </c>
      <c r="C7" s="471" t="s">
        <v>192</v>
      </c>
      <c r="D7" s="471" t="s">
        <v>193</v>
      </c>
      <c r="E7" s="473" t="s">
        <v>194</v>
      </c>
      <c r="F7" s="471" t="s">
        <v>6</v>
      </c>
      <c r="G7" s="471" t="s">
        <v>230</v>
      </c>
      <c r="H7" s="469" t="s">
        <v>231</v>
      </c>
      <c r="J7" s="35"/>
      <c r="K7" s="35"/>
    </row>
    <row r="8" spans="1:11" x14ac:dyDescent="0.25">
      <c r="A8" s="447"/>
      <c r="B8" s="444"/>
      <c r="C8" s="472"/>
      <c r="D8" s="472"/>
      <c r="E8" s="474"/>
      <c r="F8" s="475"/>
      <c r="G8" s="472"/>
      <c r="H8" s="470"/>
    </row>
    <row r="9" spans="1:11" x14ac:dyDescent="0.25">
      <c r="A9" s="438" t="s">
        <v>124</v>
      </c>
      <c r="B9" s="30" t="s">
        <v>52</v>
      </c>
      <c r="C9" s="77">
        <v>712</v>
      </c>
      <c r="D9" s="71">
        <v>4421</v>
      </c>
      <c r="E9" s="71">
        <v>1109</v>
      </c>
      <c r="F9" s="120">
        <f>SUM(C9:E9)</f>
        <v>6242</v>
      </c>
      <c r="G9" s="119">
        <f>C9/F9*100</f>
        <v>11.406600448574174</v>
      </c>
      <c r="H9" s="33">
        <f>E9/F9*100</f>
        <v>17.766741429029157</v>
      </c>
      <c r="I9" s="27">
        <f>SUM(G9-H9)</f>
        <v>-6.3601409804549824</v>
      </c>
    </row>
    <row r="10" spans="1:11" x14ac:dyDescent="0.25">
      <c r="A10" s="438"/>
      <c r="B10" s="30" t="s">
        <v>53</v>
      </c>
      <c r="C10" s="77">
        <v>2439</v>
      </c>
      <c r="D10" s="71">
        <v>12477</v>
      </c>
      <c r="E10" s="71">
        <v>2363</v>
      </c>
      <c r="F10" s="117">
        <f t="shared" ref="F10:F73" si="0">SUM(C10:E10)</f>
        <v>17279</v>
      </c>
      <c r="G10" s="33">
        <f t="shared" ref="G10:G73" si="1">C10/F10*100</f>
        <v>14.115400196770647</v>
      </c>
      <c r="H10" s="33">
        <f t="shared" ref="H10:H73" si="2">E10/F10*100</f>
        <v>13.675559928236588</v>
      </c>
      <c r="I10" s="27">
        <f t="shared" ref="I10:I73" si="3">SUM(G10-H10)</f>
        <v>0.43984026853405922</v>
      </c>
    </row>
    <row r="11" spans="1:11" x14ac:dyDescent="0.25">
      <c r="A11" s="438"/>
      <c r="B11" s="30" t="s">
        <v>54</v>
      </c>
      <c r="C11" s="77">
        <v>2382</v>
      </c>
      <c r="D11" s="71">
        <v>10848</v>
      </c>
      <c r="E11" s="71">
        <v>2533</v>
      </c>
      <c r="F11" s="117">
        <f t="shared" si="0"/>
        <v>15763</v>
      </c>
      <c r="G11" s="33">
        <f t="shared" si="1"/>
        <v>15.111336674490897</v>
      </c>
      <c r="H11" s="33">
        <f t="shared" si="2"/>
        <v>16.069276153016556</v>
      </c>
      <c r="I11" s="27">
        <f t="shared" si="3"/>
        <v>-0.95793947852565964</v>
      </c>
    </row>
    <row r="12" spans="1:11" x14ac:dyDescent="0.25">
      <c r="A12" s="438"/>
      <c r="B12" s="30" t="s">
        <v>55</v>
      </c>
      <c r="C12" s="77">
        <v>1477</v>
      </c>
      <c r="D12" s="71">
        <v>7541</v>
      </c>
      <c r="E12" s="71">
        <v>1366</v>
      </c>
      <c r="F12" s="117">
        <f t="shared" si="0"/>
        <v>10384</v>
      </c>
      <c r="G12" s="33">
        <f t="shared" si="1"/>
        <v>14.223805855161785</v>
      </c>
      <c r="H12" s="33">
        <f t="shared" si="2"/>
        <v>13.154853620955315</v>
      </c>
      <c r="I12" s="27">
        <f t="shared" si="3"/>
        <v>1.0689522342064706</v>
      </c>
    </row>
    <row r="13" spans="1:11" x14ac:dyDescent="0.25">
      <c r="A13" s="438"/>
      <c r="B13" s="30" t="s">
        <v>56</v>
      </c>
      <c r="C13" s="77">
        <v>1190</v>
      </c>
      <c r="D13" s="71">
        <v>8176</v>
      </c>
      <c r="E13" s="71">
        <v>2697</v>
      </c>
      <c r="F13" s="117">
        <f t="shared" si="0"/>
        <v>12063</v>
      </c>
      <c r="G13" s="33">
        <f t="shared" si="1"/>
        <v>9.864876067313272</v>
      </c>
      <c r="H13" s="33">
        <f t="shared" si="2"/>
        <v>22.35762248196966</v>
      </c>
      <c r="I13" s="27">
        <f t="shared" si="3"/>
        <v>-12.492746414656388</v>
      </c>
    </row>
    <row r="14" spans="1:11" x14ac:dyDescent="0.25">
      <c r="A14" s="438"/>
      <c r="B14" s="30" t="s">
        <v>57</v>
      </c>
      <c r="C14" s="77">
        <v>894</v>
      </c>
      <c r="D14" s="71">
        <v>4620</v>
      </c>
      <c r="E14" s="71">
        <v>1078</v>
      </c>
      <c r="F14" s="117">
        <f t="shared" si="0"/>
        <v>6592</v>
      </c>
      <c r="G14" s="33">
        <f t="shared" si="1"/>
        <v>13.561893203883496</v>
      </c>
      <c r="H14" s="33">
        <f t="shared" si="2"/>
        <v>16.353155339805824</v>
      </c>
      <c r="I14" s="27">
        <f t="shared" si="3"/>
        <v>-2.7912621359223273</v>
      </c>
    </row>
    <row r="15" spans="1:11" x14ac:dyDescent="0.25">
      <c r="A15" s="438" t="s">
        <v>125</v>
      </c>
      <c r="B15" s="30" t="s">
        <v>58</v>
      </c>
      <c r="C15" s="77">
        <v>575</v>
      </c>
      <c r="D15" s="71">
        <v>2663</v>
      </c>
      <c r="E15" s="71">
        <v>901</v>
      </c>
      <c r="F15" s="117">
        <f t="shared" si="0"/>
        <v>4139</v>
      </c>
      <c r="G15" s="33">
        <f t="shared" si="1"/>
        <v>13.892244503503262</v>
      </c>
      <c r="H15" s="33">
        <f t="shared" si="2"/>
        <v>21.768543126359024</v>
      </c>
      <c r="I15" s="27">
        <f t="shared" si="3"/>
        <v>-7.8762986228557619</v>
      </c>
    </row>
    <row r="16" spans="1:11" x14ac:dyDescent="0.25">
      <c r="A16" s="438"/>
      <c r="B16" s="30" t="s">
        <v>59</v>
      </c>
      <c r="C16" s="77">
        <v>597</v>
      </c>
      <c r="D16" s="71">
        <v>2684</v>
      </c>
      <c r="E16" s="71">
        <v>964</v>
      </c>
      <c r="F16" s="117">
        <f t="shared" si="0"/>
        <v>4245</v>
      </c>
      <c r="G16" s="33">
        <f t="shared" si="1"/>
        <v>14.063604240282684</v>
      </c>
      <c r="H16" s="33">
        <f t="shared" si="2"/>
        <v>22.709069493521792</v>
      </c>
      <c r="I16" s="27">
        <f t="shared" si="3"/>
        <v>-8.6454652532391076</v>
      </c>
    </row>
    <row r="17" spans="1:9" x14ac:dyDescent="0.25">
      <c r="A17" s="438"/>
      <c r="B17" s="30" t="s">
        <v>60</v>
      </c>
      <c r="C17" s="77">
        <v>915</v>
      </c>
      <c r="D17" s="71">
        <v>3639</v>
      </c>
      <c r="E17" s="71">
        <v>1186</v>
      </c>
      <c r="F17" s="117">
        <f t="shared" si="0"/>
        <v>5740</v>
      </c>
      <c r="G17" s="33">
        <f t="shared" si="1"/>
        <v>15.940766550522648</v>
      </c>
      <c r="H17" s="33">
        <f t="shared" si="2"/>
        <v>20.662020905923345</v>
      </c>
      <c r="I17" s="27">
        <f t="shared" si="3"/>
        <v>-4.7212543554006974</v>
      </c>
    </row>
    <row r="18" spans="1:9" x14ac:dyDescent="0.25">
      <c r="A18" s="438"/>
      <c r="B18" s="30" t="s">
        <v>61</v>
      </c>
      <c r="C18" s="77">
        <v>563</v>
      </c>
      <c r="D18" s="71">
        <v>3041</v>
      </c>
      <c r="E18" s="71">
        <v>1096</v>
      </c>
      <c r="F18" s="117">
        <f t="shared" si="0"/>
        <v>4700</v>
      </c>
      <c r="G18" s="33">
        <f t="shared" si="1"/>
        <v>11.978723404255319</v>
      </c>
      <c r="H18" s="33">
        <f t="shared" si="2"/>
        <v>23.319148936170212</v>
      </c>
      <c r="I18" s="27">
        <f t="shared" si="3"/>
        <v>-11.340425531914892</v>
      </c>
    </row>
    <row r="19" spans="1:9" x14ac:dyDescent="0.25">
      <c r="A19" s="438"/>
      <c r="B19" s="30" t="s">
        <v>62</v>
      </c>
      <c r="C19" s="77">
        <v>835</v>
      </c>
      <c r="D19" s="71">
        <v>4050</v>
      </c>
      <c r="E19" s="71">
        <v>717</v>
      </c>
      <c r="F19" s="117">
        <f t="shared" si="0"/>
        <v>5602</v>
      </c>
      <c r="G19" s="33">
        <f t="shared" si="1"/>
        <v>14.905390931810066</v>
      </c>
      <c r="H19" s="33">
        <f t="shared" si="2"/>
        <v>12.799000357015352</v>
      </c>
      <c r="I19" s="27">
        <f t="shared" si="3"/>
        <v>2.1063905747947143</v>
      </c>
    </row>
    <row r="20" spans="1:9" x14ac:dyDescent="0.25">
      <c r="A20" s="438"/>
      <c r="B20" s="30" t="s">
        <v>63</v>
      </c>
      <c r="C20" s="77">
        <v>479</v>
      </c>
      <c r="D20" s="71">
        <v>2441</v>
      </c>
      <c r="E20" s="71">
        <v>832</v>
      </c>
      <c r="F20" s="117">
        <f t="shared" si="0"/>
        <v>3752</v>
      </c>
      <c r="G20" s="33">
        <f t="shared" si="1"/>
        <v>12.766524520255865</v>
      </c>
      <c r="H20" s="33">
        <f t="shared" si="2"/>
        <v>22.174840085287848</v>
      </c>
      <c r="I20" s="27">
        <f t="shared" si="3"/>
        <v>-9.4083155650319821</v>
      </c>
    </row>
    <row r="21" spans="1:9" x14ac:dyDescent="0.25">
      <c r="A21" s="438"/>
      <c r="B21" s="30" t="s">
        <v>64</v>
      </c>
      <c r="C21" s="77">
        <v>4</v>
      </c>
      <c r="D21" s="71">
        <v>31</v>
      </c>
      <c r="E21" s="71">
        <v>14</v>
      </c>
      <c r="F21" s="117">
        <f t="shared" si="0"/>
        <v>49</v>
      </c>
      <c r="G21" s="33">
        <f t="shared" si="1"/>
        <v>8.1632653061224492</v>
      </c>
      <c r="H21" s="33">
        <f t="shared" si="2"/>
        <v>28.571428571428569</v>
      </c>
      <c r="I21" s="27">
        <f t="shared" si="3"/>
        <v>-20.408163265306122</v>
      </c>
    </row>
    <row r="22" spans="1:9" x14ac:dyDescent="0.25">
      <c r="A22" s="439" t="s">
        <v>126</v>
      </c>
      <c r="B22" s="30" t="s">
        <v>65</v>
      </c>
      <c r="C22" s="77">
        <v>1320</v>
      </c>
      <c r="D22" s="71">
        <v>6138</v>
      </c>
      <c r="E22" s="71">
        <v>2622</v>
      </c>
      <c r="F22" s="117">
        <f t="shared" si="0"/>
        <v>10080</v>
      </c>
      <c r="G22" s="33">
        <f t="shared" si="1"/>
        <v>13.095238095238097</v>
      </c>
      <c r="H22" s="33">
        <f t="shared" si="2"/>
        <v>26.011904761904763</v>
      </c>
      <c r="I22" s="27">
        <f t="shared" si="3"/>
        <v>-12.916666666666666</v>
      </c>
    </row>
    <row r="23" spans="1:9" x14ac:dyDescent="0.25">
      <c r="A23" s="439"/>
      <c r="B23" s="30" t="s">
        <v>66</v>
      </c>
      <c r="C23" s="77">
        <v>910</v>
      </c>
      <c r="D23" s="71">
        <v>3972</v>
      </c>
      <c r="E23" s="71">
        <v>1677</v>
      </c>
      <c r="F23" s="117">
        <f t="shared" si="0"/>
        <v>6559</v>
      </c>
      <c r="G23" s="33">
        <f t="shared" si="1"/>
        <v>13.874066168623267</v>
      </c>
      <c r="H23" s="33">
        <f t="shared" si="2"/>
        <v>25.567921939320019</v>
      </c>
      <c r="I23" s="27">
        <f t="shared" si="3"/>
        <v>-11.693855770696752</v>
      </c>
    </row>
    <row r="24" spans="1:9" x14ac:dyDescent="0.25">
      <c r="A24" s="439"/>
      <c r="B24" s="30" t="s">
        <v>67</v>
      </c>
      <c r="C24" s="77">
        <v>518</v>
      </c>
      <c r="D24" s="71">
        <v>2711</v>
      </c>
      <c r="E24" s="71">
        <v>1500</v>
      </c>
      <c r="F24" s="117">
        <f t="shared" si="0"/>
        <v>4729</v>
      </c>
      <c r="G24" s="33">
        <f t="shared" si="1"/>
        <v>10.953689997885387</v>
      </c>
      <c r="H24" s="33">
        <f t="shared" si="2"/>
        <v>31.71917953055614</v>
      </c>
      <c r="I24" s="27">
        <f t="shared" si="3"/>
        <v>-20.765489532670752</v>
      </c>
    </row>
    <row r="25" spans="1:9" x14ac:dyDescent="0.25">
      <c r="A25" s="439"/>
      <c r="B25" s="30" t="s">
        <v>68</v>
      </c>
      <c r="C25" s="77">
        <v>931</v>
      </c>
      <c r="D25" s="71">
        <v>4191</v>
      </c>
      <c r="E25" s="71">
        <v>1831</v>
      </c>
      <c r="F25" s="117">
        <f t="shared" si="0"/>
        <v>6953</v>
      </c>
      <c r="G25" s="33">
        <f t="shared" si="1"/>
        <v>13.389903638717101</v>
      </c>
      <c r="H25" s="33">
        <f t="shared" si="2"/>
        <v>26.33395656551129</v>
      </c>
      <c r="I25" s="27">
        <f t="shared" si="3"/>
        <v>-12.944052926794189</v>
      </c>
    </row>
    <row r="26" spans="1:9" x14ac:dyDescent="0.25">
      <c r="A26" s="439"/>
      <c r="B26" s="30" t="s">
        <v>69</v>
      </c>
      <c r="C26" s="77">
        <v>337</v>
      </c>
      <c r="D26" s="71">
        <v>1856</v>
      </c>
      <c r="E26" s="71">
        <v>817</v>
      </c>
      <c r="F26" s="117">
        <f t="shared" si="0"/>
        <v>3010</v>
      </c>
      <c r="G26" s="33">
        <f t="shared" si="1"/>
        <v>11.196013289036545</v>
      </c>
      <c r="H26" s="33">
        <f t="shared" si="2"/>
        <v>27.142857142857142</v>
      </c>
      <c r="I26" s="27">
        <f t="shared" si="3"/>
        <v>-15.946843853820598</v>
      </c>
    </row>
    <row r="27" spans="1:9" x14ac:dyDescent="0.25">
      <c r="A27" s="439"/>
      <c r="B27" s="30" t="s">
        <v>70</v>
      </c>
      <c r="C27" s="77">
        <v>526</v>
      </c>
      <c r="D27" s="71">
        <v>2320</v>
      </c>
      <c r="E27" s="71">
        <v>1593</v>
      </c>
      <c r="F27" s="117">
        <f t="shared" si="0"/>
        <v>4439</v>
      </c>
      <c r="G27" s="33">
        <f t="shared" si="1"/>
        <v>11.849515656679433</v>
      </c>
      <c r="H27" s="33">
        <f t="shared" si="2"/>
        <v>35.886460914620407</v>
      </c>
      <c r="I27" s="27">
        <f t="shared" si="3"/>
        <v>-24.036945257940975</v>
      </c>
    </row>
    <row r="28" spans="1:9" x14ac:dyDescent="0.25">
      <c r="A28" s="439"/>
      <c r="B28" s="30" t="s">
        <v>71</v>
      </c>
      <c r="C28" s="77">
        <v>299</v>
      </c>
      <c r="D28" s="71">
        <v>1229</v>
      </c>
      <c r="E28" s="71">
        <v>654</v>
      </c>
      <c r="F28" s="117">
        <f t="shared" si="0"/>
        <v>2182</v>
      </c>
      <c r="G28" s="33">
        <f t="shared" si="1"/>
        <v>13.703024747937672</v>
      </c>
      <c r="H28" s="33">
        <f t="shared" si="2"/>
        <v>29.97250229147571</v>
      </c>
      <c r="I28" s="27">
        <f t="shared" si="3"/>
        <v>-16.269477543538038</v>
      </c>
    </row>
    <row r="29" spans="1:9" x14ac:dyDescent="0.25">
      <c r="A29" s="438" t="s">
        <v>127</v>
      </c>
      <c r="B29" s="30" t="s">
        <v>72</v>
      </c>
      <c r="C29" s="77">
        <v>1417</v>
      </c>
      <c r="D29" s="71">
        <v>6429</v>
      </c>
      <c r="E29" s="71">
        <v>1783</v>
      </c>
      <c r="F29" s="117">
        <f t="shared" si="0"/>
        <v>9629</v>
      </c>
      <c r="G29" s="33">
        <f t="shared" si="1"/>
        <v>14.715962197528301</v>
      </c>
      <c r="H29" s="33">
        <f t="shared" si="2"/>
        <v>18.516979956381764</v>
      </c>
      <c r="I29" s="27">
        <f t="shared" si="3"/>
        <v>-3.8010177588534635</v>
      </c>
    </row>
    <row r="30" spans="1:9" x14ac:dyDescent="0.25">
      <c r="A30" s="438"/>
      <c r="B30" s="30" t="s">
        <v>73</v>
      </c>
      <c r="C30" s="77">
        <v>424</v>
      </c>
      <c r="D30" s="71">
        <v>2248</v>
      </c>
      <c r="E30" s="71">
        <v>985</v>
      </c>
      <c r="F30" s="117">
        <f t="shared" si="0"/>
        <v>3657</v>
      </c>
      <c r="G30" s="33">
        <f t="shared" si="1"/>
        <v>11.594202898550725</v>
      </c>
      <c r="H30" s="33">
        <f t="shared" si="2"/>
        <v>26.934645884604869</v>
      </c>
      <c r="I30" s="27">
        <f t="shared" si="3"/>
        <v>-15.340442986054144</v>
      </c>
    </row>
    <row r="31" spans="1:9" x14ac:dyDescent="0.25">
      <c r="A31" s="438"/>
      <c r="B31" s="30" t="s">
        <v>74</v>
      </c>
      <c r="C31" s="77">
        <v>637</v>
      </c>
      <c r="D31" s="71">
        <v>2513</v>
      </c>
      <c r="E31" s="71">
        <v>799</v>
      </c>
      <c r="F31" s="117">
        <f t="shared" si="0"/>
        <v>3949</v>
      </c>
      <c r="G31" s="33">
        <f t="shared" si="1"/>
        <v>16.130665991390224</v>
      </c>
      <c r="H31" s="33">
        <f t="shared" si="2"/>
        <v>20.23297037224614</v>
      </c>
      <c r="I31" s="27">
        <f t="shared" si="3"/>
        <v>-4.1023043808559159</v>
      </c>
    </row>
    <row r="32" spans="1:9" x14ac:dyDescent="0.25">
      <c r="A32" s="438"/>
      <c r="B32" s="30" t="s">
        <v>75</v>
      </c>
      <c r="C32" s="77">
        <v>362</v>
      </c>
      <c r="D32" s="71">
        <v>1778</v>
      </c>
      <c r="E32" s="71">
        <v>649</v>
      </c>
      <c r="F32" s="117">
        <f t="shared" si="0"/>
        <v>2789</v>
      </c>
      <c r="G32" s="33">
        <f t="shared" si="1"/>
        <v>12.979562567228397</v>
      </c>
      <c r="H32" s="33">
        <f t="shared" si="2"/>
        <v>23.269989243456436</v>
      </c>
      <c r="I32" s="27">
        <f t="shared" si="3"/>
        <v>-10.290426676228039</v>
      </c>
    </row>
    <row r="33" spans="1:9" x14ac:dyDescent="0.25">
      <c r="A33" s="438"/>
      <c r="B33" s="30" t="s">
        <v>76</v>
      </c>
      <c r="C33" s="77">
        <v>131</v>
      </c>
      <c r="D33" s="71">
        <v>639</v>
      </c>
      <c r="E33" s="71">
        <v>246</v>
      </c>
      <c r="F33" s="117">
        <f t="shared" si="0"/>
        <v>1016</v>
      </c>
      <c r="G33" s="33">
        <f t="shared" si="1"/>
        <v>12.893700787401574</v>
      </c>
      <c r="H33" s="33">
        <f t="shared" si="2"/>
        <v>24.212598425196848</v>
      </c>
      <c r="I33" s="27">
        <f t="shared" si="3"/>
        <v>-11.318897637795274</v>
      </c>
    </row>
    <row r="34" spans="1:9" x14ac:dyDescent="0.25">
      <c r="A34" s="438"/>
      <c r="B34" s="30" t="s">
        <v>77</v>
      </c>
      <c r="C34" s="77">
        <v>22</v>
      </c>
      <c r="D34" s="71">
        <v>127</v>
      </c>
      <c r="E34" s="71">
        <v>43</v>
      </c>
      <c r="F34" s="117">
        <f t="shared" si="0"/>
        <v>192</v>
      </c>
      <c r="G34" s="33">
        <f t="shared" si="1"/>
        <v>11.458333333333332</v>
      </c>
      <c r="H34" s="33">
        <f t="shared" si="2"/>
        <v>22.395833333333336</v>
      </c>
      <c r="I34" s="27">
        <f t="shared" si="3"/>
        <v>-10.937500000000004</v>
      </c>
    </row>
    <row r="35" spans="1:9" x14ac:dyDescent="0.25">
      <c r="A35" s="438"/>
      <c r="B35" s="30" t="s">
        <v>78</v>
      </c>
      <c r="C35" s="77">
        <v>635</v>
      </c>
      <c r="D35" s="71">
        <v>2573</v>
      </c>
      <c r="E35" s="71">
        <v>908</v>
      </c>
      <c r="F35" s="117">
        <f t="shared" si="0"/>
        <v>4116</v>
      </c>
      <c r="G35" s="33">
        <f t="shared" si="1"/>
        <v>15.427599611273079</v>
      </c>
      <c r="H35" s="33">
        <f t="shared" si="2"/>
        <v>22.060252672497572</v>
      </c>
      <c r="I35" s="27">
        <f t="shared" si="3"/>
        <v>-6.6326530612244934</v>
      </c>
    </row>
    <row r="36" spans="1:9" x14ac:dyDescent="0.25">
      <c r="A36" s="438"/>
      <c r="B36" s="30" t="s">
        <v>79</v>
      </c>
      <c r="C36" s="77">
        <v>1143</v>
      </c>
      <c r="D36" s="71">
        <v>3468</v>
      </c>
      <c r="E36" s="71">
        <v>1001</v>
      </c>
      <c r="F36" s="117">
        <f t="shared" si="0"/>
        <v>5612</v>
      </c>
      <c r="G36" s="33">
        <f t="shared" si="1"/>
        <v>20.367070563079114</v>
      </c>
      <c r="H36" s="33">
        <f t="shared" si="2"/>
        <v>17.836778332145403</v>
      </c>
      <c r="I36" s="27">
        <f t="shared" si="3"/>
        <v>2.5302922309337106</v>
      </c>
    </row>
    <row r="37" spans="1:9" x14ac:dyDescent="0.25">
      <c r="A37" s="438"/>
      <c r="B37" s="30" t="s">
        <v>80</v>
      </c>
      <c r="C37" s="77">
        <v>42</v>
      </c>
      <c r="D37" s="71">
        <v>357</v>
      </c>
      <c r="E37" s="71">
        <v>166</v>
      </c>
      <c r="F37" s="117">
        <f t="shared" si="0"/>
        <v>565</v>
      </c>
      <c r="G37" s="33">
        <f t="shared" si="1"/>
        <v>7.4336283185840708</v>
      </c>
      <c r="H37" s="33">
        <f t="shared" si="2"/>
        <v>29.380530973451329</v>
      </c>
      <c r="I37" s="27">
        <f t="shared" si="3"/>
        <v>-21.946902654867259</v>
      </c>
    </row>
    <row r="38" spans="1:9" x14ac:dyDescent="0.25">
      <c r="A38" s="438" t="s">
        <v>128</v>
      </c>
      <c r="B38" s="30" t="s">
        <v>81</v>
      </c>
      <c r="C38" s="77">
        <v>719</v>
      </c>
      <c r="D38" s="71">
        <v>4015</v>
      </c>
      <c r="E38" s="71">
        <v>1923</v>
      </c>
      <c r="F38" s="117">
        <f t="shared" si="0"/>
        <v>6657</v>
      </c>
      <c r="G38" s="33">
        <f t="shared" si="1"/>
        <v>10.800660958389665</v>
      </c>
      <c r="H38" s="33">
        <f t="shared" si="2"/>
        <v>28.886885984677786</v>
      </c>
      <c r="I38" s="27">
        <f t="shared" si="3"/>
        <v>-18.086225026288119</v>
      </c>
    </row>
    <row r="39" spans="1:9" x14ac:dyDescent="0.25">
      <c r="A39" s="438"/>
      <c r="B39" s="30" t="s">
        <v>82</v>
      </c>
      <c r="C39" s="77">
        <v>253</v>
      </c>
      <c r="D39" s="71">
        <v>1118</v>
      </c>
      <c r="E39" s="71">
        <v>422</v>
      </c>
      <c r="F39" s="117">
        <f t="shared" si="0"/>
        <v>1793</v>
      </c>
      <c r="G39" s="33">
        <f t="shared" si="1"/>
        <v>14.110429447852759</v>
      </c>
      <c r="H39" s="33">
        <f t="shared" si="2"/>
        <v>23.535973229224762</v>
      </c>
      <c r="I39" s="27">
        <f t="shared" si="3"/>
        <v>-9.4255437813720029</v>
      </c>
    </row>
    <row r="40" spans="1:9" x14ac:dyDescent="0.25">
      <c r="A40" s="438"/>
      <c r="B40" s="30" t="s">
        <v>83</v>
      </c>
      <c r="C40" s="77">
        <v>443</v>
      </c>
      <c r="D40" s="71">
        <v>2463</v>
      </c>
      <c r="E40" s="71">
        <v>964</v>
      </c>
      <c r="F40" s="117">
        <f t="shared" si="0"/>
        <v>3870</v>
      </c>
      <c r="G40" s="33">
        <f t="shared" si="1"/>
        <v>11.447028423772609</v>
      </c>
      <c r="H40" s="33">
        <f t="shared" si="2"/>
        <v>24.909560723514211</v>
      </c>
      <c r="I40" s="27">
        <f t="shared" si="3"/>
        <v>-13.462532299741602</v>
      </c>
    </row>
    <row r="41" spans="1:9" x14ac:dyDescent="0.25">
      <c r="A41" s="438"/>
      <c r="B41" s="30" t="s">
        <v>84</v>
      </c>
      <c r="C41" s="77">
        <v>623</v>
      </c>
      <c r="D41" s="71">
        <v>2478</v>
      </c>
      <c r="E41" s="71">
        <v>859</v>
      </c>
      <c r="F41" s="117">
        <f t="shared" si="0"/>
        <v>3960</v>
      </c>
      <c r="G41" s="33">
        <f t="shared" si="1"/>
        <v>15.732323232323234</v>
      </c>
      <c r="H41" s="33">
        <f t="shared" si="2"/>
        <v>21.691919191919194</v>
      </c>
      <c r="I41" s="27">
        <f t="shared" si="3"/>
        <v>-5.9595959595959602</v>
      </c>
    </row>
    <row r="42" spans="1:9" x14ac:dyDescent="0.25">
      <c r="A42" s="438"/>
      <c r="B42" s="30" t="s">
        <v>85</v>
      </c>
      <c r="C42" s="77">
        <v>257</v>
      </c>
      <c r="D42" s="71">
        <v>1349</v>
      </c>
      <c r="E42" s="71">
        <v>481</v>
      </c>
      <c r="F42" s="117">
        <f t="shared" si="0"/>
        <v>2087</v>
      </c>
      <c r="G42" s="33">
        <f t="shared" si="1"/>
        <v>12.314326784858649</v>
      </c>
      <c r="H42" s="33">
        <f t="shared" si="2"/>
        <v>23.047436511739338</v>
      </c>
      <c r="I42" s="27">
        <f t="shared" si="3"/>
        <v>-10.73310972688069</v>
      </c>
    </row>
    <row r="43" spans="1:9" x14ac:dyDescent="0.25">
      <c r="A43" s="438"/>
      <c r="B43" s="30" t="s">
        <v>86</v>
      </c>
      <c r="C43" s="77">
        <v>215</v>
      </c>
      <c r="D43" s="71">
        <v>1256</v>
      </c>
      <c r="E43" s="71">
        <v>595</v>
      </c>
      <c r="F43" s="117">
        <f t="shared" si="0"/>
        <v>2066</v>
      </c>
      <c r="G43" s="33">
        <f t="shared" si="1"/>
        <v>10.406582768635044</v>
      </c>
      <c r="H43" s="33">
        <f t="shared" si="2"/>
        <v>28.799612778315588</v>
      </c>
      <c r="I43" s="27">
        <f t="shared" si="3"/>
        <v>-18.393030009680544</v>
      </c>
    </row>
    <row r="44" spans="1:9" x14ac:dyDescent="0.25">
      <c r="A44" s="438"/>
      <c r="B44" s="30" t="s">
        <v>87</v>
      </c>
      <c r="C44" s="77">
        <v>55</v>
      </c>
      <c r="D44" s="71">
        <v>314</v>
      </c>
      <c r="E44" s="71">
        <v>119</v>
      </c>
      <c r="F44" s="117">
        <f t="shared" si="0"/>
        <v>488</v>
      </c>
      <c r="G44" s="33">
        <f t="shared" si="1"/>
        <v>11.270491803278688</v>
      </c>
      <c r="H44" s="33">
        <f t="shared" si="2"/>
        <v>24.385245901639344</v>
      </c>
      <c r="I44" s="27">
        <f t="shared" si="3"/>
        <v>-13.114754098360656</v>
      </c>
    </row>
    <row r="45" spans="1:9" x14ac:dyDescent="0.25">
      <c r="A45" s="438" t="s">
        <v>129</v>
      </c>
      <c r="B45" s="30" t="s">
        <v>88</v>
      </c>
      <c r="C45" s="77">
        <v>962</v>
      </c>
      <c r="D45" s="71">
        <v>3467</v>
      </c>
      <c r="E45" s="71">
        <v>948</v>
      </c>
      <c r="F45" s="117">
        <f t="shared" si="0"/>
        <v>5377</v>
      </c>
      <c r="G45" s="33">
        <f t="shared" si="1"/>
        <v>17.891017295889903</v>
      </c>
      <c r="H45" s="33">
        <f t="shared" si="2"/>
        <v>17.63064906081458</v>
      </c>
      <c r="I45" s="27">
        <f t="shared" si="3"/>
        <v>0.26036823507532247</v>
      </c>
    </row>
    <row r="46" spans="1:9" x14ac:dyDescent="0.25">
      <c r="A46" s="438"/>
      <c r="B46" s="30" t="s">
        <v>89</v>
      </c>
      <c r="C46" s="77">
        <v>1466</v>
      </c>
      <c r="D46" s="71">
        <v>5733</v>
      </c>
      <c r="E46" s="71">
        <v>1320</v>
      </c>
      <c r="F46" s="117">
        <f t="shared" si="0"/>
        <v>8519</v>
      </c>
      <c r="G46" s="33">
        <f t="shared" si="1"/>
        <v>17.208592557811951</v>
      </c>
      <c r="H46" s="33">
        <f t="shared" si="2"/>
        <v>15.494776382204483</v>
      </c>
      <c r="I46" s="27">
        <f t="shared" si="3"/>
        <v>1.7138161756074677</v>
      </c>
    </row>
    <row r="47" spans="1:9" x14ac:dyDescent="0.25">
      <c r="A47" s="438"/>
      <c r="B47" s="30" t="s">
        <v>90</v>
      </c>
      <c r="C47" s="77">
        <v>665</v>
      </c>
      <c r="D47" s="71">
        <v>3090</v>
      </c>
      <c r="E47" s="71">
        <v>862</v>
      </c>
      <c r="F47" s="117">
        <f t="shared" si="0"/>
        <v>4617</v>
      </c>
      <c r="G47" s="33">
        <f t="shared" si="1"/>
        <v>14.403292181069959</v>
      </c>
      <c r="H47" s="33">
        <f t="shared" si="2"/>
        <v>18.670132120424519</v>
      </c>
      <c r="I47" s="27">
        <f t="shared" si="3"/>
        <v>-4.2668399393545595</v>
      </c>
    </row>
    <row r="48" spans="1:9" x14ac:dyDescent="0.25">
      <c r="A48" s="438"/>
      <c r="B48" s="30" t="s">
        <v>91</v>
      </c>
      <c r="C48" s="77">
        <v>424</v>
      </c>
      <c r="D48" s="71">
        <v>1856</v>
      </c>
      <c r="E48" s="71">
        <v>674</v>
      </c>
      <c r="F48" s="117">
        <f t="shared" si="0"/>
        <v>2954</v>
      </c>
      <c r="G48" s="33">
        <f t="shared" si="1"/>
        <v>14.353419092755585</v>
      </c>
      <c r="H48" s="33">
        <f t="shared" si="2"/>
        <v>22.81651997291808</v>
      </c>
      <c r="I48" s="27">
        <f t="shared" si="3"/>
        <v>-8.4631008801624947</v>
      </c>
    </row>
    <row r="49" spans="1:9" x14ac:dyDescent="0.25">
      <c r="A49" s="438"/>
      <c r="B49" s="30" t="s">
        <v>92</v>
      </c>
      <c r="C49" s="77">
        <v>1662</v>
      </c>
      <c r="D49" s="71">
        <v>6898</v>
      </c>
      <c r="E49" s="71">
        <v>1628</v>
      </c>
      <c r="F49" s="117">
        <f t="shared" si="0"/>
        <v>10188</v>
      </c>
      <c r="G49" s="33">
        <f t="shared" si="1"/>
        <v>16.313309776207301</v>
      </c>
      <c r="H49" s="33">
        <f t="shared" si="2"/>
        <v>15.979583824106792</v>
      </c>
      <c r="I49" s="27">
        <f t="shared" si="3"/>
        <v>0.33372595210050982</v>
      </c>
    </row>
    <row r="50" spans="1:9" x14ac:dyDescent="0.25">
      <c r="A50" s="438"/>
      <c r="B50" s="30" t="s">
        <v>93</v>
      </c>
      <c r="C50" s="77">
        <v>1713</v>
      </c>
      <c r="D50" s="71">
        <v>7084</v>
      </c>
      <c r="E50" s="71">
        <v>2047</v>
      </c>
      <c r="F50" s="117">
        <f t="shared" si="0"/>
        <v>10844</v>
      </c>
      <c r="G50" s="33">
        <f t="shared" si="1"/>
        <v>15.796753965326449</v>
      </c>
      <c r="H50" s="33">
        <f t="shared" si="2"/>
        <v>18.876798229435632</v>
      </c>
      <c r="I50" s="27">
        <f t="shared" si="3"/>
        <v>-3.0800442641091834</v>
      </c>
    </row>
    <row r="51" spans="1:9" x14ac:dyDescent="0.25">
      <c r="A51" s="438"/>
      <c r="B51" s="30" t="s">
        <v>94</v>
      </c>
      <c r="C51" s="77">
        <v>497</v>
      </c>
      <c r="D51" s="71">
        <v>2386</v>
      </c>
      <c r="E51" s="71">
        <v>1031</v>
      </c>
      <c r="F51" s="117">
        <f t="shared" si="0"/>
        <v>3914</v>
      </c>
      <c r="G51" s="33">
        <f t="shared" si="1"/>
        <v>12.698007153806849</v>
      </c>
      <c r="H51" s="33">
        <f t="shared" si="2"/>
        <v>26.341338783852837</v>
      </c>
      <c r="I51" s="27">
        <f t="shared" si="3"/>
        <v>-13.643331630045989</v>
      </c>
    </row>
    <row r="52" spans="1:9" x14ac:dyDescent="0.25">
      <c r="A52" s="438"/>
      <c r="B52" s="30" t="s">
        <v>95</v>
      </c>
      <c r="C52" s="77">
        <v>1171</v>
      </c>
      <c r="D52" s="71">
        <v>5719</v>
      </c>
      <c r="E52" s="71">
        <v>2097</v>
      </c>
      <c r="F52" s="117">
        <f t="shared" si="0"/>
        <v>8987</v>
      </c>
      <c r="G52" s="33">
        <f t="shared" si="1"/>
        <v>13.02993212417937</v>
      </c>
      <c r="H52" s="33">
        <f t="shared" si="2"/>
        <v>23.333704239456992</v>
      </c>
      <c r="I52" s="27">
        <f t="shared" si="3"/>
        <v>-10.303772115277622</v>
      </c>
    </row>
    <row r="53" spans="1:9" x14ac:dyDescent="0.25">
      <c r="A53" s="438"/>
      <c r="B53" s="30" t="s">
        <v>96</v>
      </c>
      <c r="C53" s="77">
        <v>377</v>
      </c>
      <c r="D53" s="71">
        <v>1841</v>
      </c>
      <c r="E53" s="71">
        <v>376</v>
      </c>
      <c r="F53" s="117">
        <f t="shared" si="0"/>
        <v>2594</v>
      </c>
      <c r="G53" s="33">
        <f t="shared" si="1"/>
        <v>14.533538936006169</v>
      </c>
      <c r="H53" s="33">
        <f t="shared" si="2"/>
        <v>14.494988434849654</v>
      </c>
      <c r="I53" s="27">
        <f t="shared" si="3"/>
        <v>3.8550501156514372E-2</v>
      </c>
    </row>
    <row r="54" spans="1:9" x14ac:dyDescent="0.25">
      <c r="A54" s="438"/>
      <c r="B54" s="30" t="s">
        <v>97</v>
      </c>
      <c r="C54" s="77">
        <v>626</v>
      </c>
      <c r="D54" s="71">
        <v>2853</v>
      </c>
      <c r="E54" s="71">
        <v>1164</v>
      </c>
      <c r="F54" s="117">
        <f t="shared" si="0"/>
        <v>4643</v>
      </c>
      <c r="G54" s="33">
        <f t="shared" si="1"/>
        <v>13.48266207193625</v>
      </c>
      <c r="H54" s="33">
        <f t="shared" si="2"/>
        <v>25.069997846220115</v>
      </c>
      <c r="I54" s="27">
        <f t="shared" si="3"/>
        <v>-11.587335774283865</v>
      </c>
    </row>
    <row r="55" spans="1:9" x14ac:dyDescent="0.25">
      <c r="A55" s="438" t="s">
        <v>130</v>
      </c>
      <c r="B55" s="30" t="s">
        <v>98</v>
      </c>
      <c r="C55" s="77">
        <v>3138</v>
      </c>
      <c r="D55" s="71">
        <v>10765</v>
      </c>
      <c r="E55" s="71">
        <v>2447</v>
      </c>
      <c r="F55" s="117">
        <f t="shared" si="0"/>
        <v>16350</v>
      </c>
      <c r="G55" s="33">
        <f t="shared" si="1"/>
        <v>19.192660550458715</v>
      </c>
      <c r="H55" s="33">
        <f t="shared" si="2"/>
        <v>14.966360856269112</v>
      </c>
      <c r="I55" s="27">
        <f t="shared" si="3"/>
        <v>4.2262996941896027</v>
      </c>
    </row>
    <row r="56" spans="1:9" x14ac:dyDescent="0.25">
      <c r="A56" s="438"/>
      <c r="B56" s="30" t="s">
        <v>99</v>
      </c>
      <c r="C56" s="77">
        <v>1977</v>
      </c>
      <c r="D56" s="71">
        <v>6809</v>
      </c>
      <c r="E56" s="71">
        <v>1656</v>
      </c>
      <c r="F56" s="117">
        <f t="shared" si="0"/>
        <v>10442</v>
      </c>
      <c r="G56" s="33">
        <f t="shared" si="1"/>
        <v>18.933154568090405</v>
      </c>
      <c r="H56" s="33">
        <f t="shared" si="2"/>
        <v>15.859030837004406</v>
      </c>
      <c r="I56" s="27">
        <f t="shared" si="3"/>
        <v>3.074123731085999</v>
      </c>
    </row>
    <row r="57" spans="1:9" x14ac:dyDescent="0.25">
      <c r="A57" s="438"/>
      <c r="B57" s="30" t="s">
        <v>100</v>
      </c>
      <c r="C57" s="77">
        <v>1088</v>
      </c>
      <c r="D57" s="71">
        <v>4098</v>
      </c>
      <c r="E57" s="71">
        <v>1133</v>
      </c>
      <c r="F57" s="117">
        <f t="shared" si="0"/>
        <v>6319</v>
      </c>
      <c r="G57" s="33">
        <f t="shared" si="1"/>
        <v>17.217914226934642</v>
      </c>
      <c r="H57" s="33">
        <f t="shared" si="2"/>
        <v>17.930052223453078</v>
      </c>
      <c r="I57" s="27">
        <f t="shared" si="3"/>
        <v>-0.71213799651843601</v>
      </c>
    </row>
    <row r="58" spans="1:9" x14ac:dyDescent="0.25">
      <c r="A58" s="438"/>
      <c r="B58" s="30" t="s">
        <v>101</v>
      </c>
      <c r="C58" s="77">
        <v>795</v>
      </c>
      <c r="D58" s="71">
        <v>3464</v>
      </c>
      <c r="E58" s="71">
        <v>1092</v>
      </c>
      <c r="F58" s="117">
        <f t="shared" si="0"/>
        <v>5351</v>
      </c>
      <c r="G58" s="33">
        <f t="shared" si="1"/>
        <v>14.857036068024668</v>
      </c>
      <c r="H58" s="33">
        <f t="shared" si="2"/>
        <v>20.407400485890488</v>
      </c>
      <c r="I58" s="27">
        <f t="shared" si="3"/>
        <v>-5.5503644178658202</v>
      </c>
    </row>
    <row r="59" spans="1:9" x14ac:dyDescent="0.25">
      <c r="A59" s="438"/>
      <c r="B59" s="30" t="s">
        <v>102</v>
      </c>
      <c r="C59" s="77">
        <v>1227</v>
      </c>
      <c r="D59" s="71">
        <v>4618</v>
      </c>
      <c r="E59" s="71">
        <v>2021</v>
      </c>
      <c r="F59" s="117">
        <f t="shared" si="0"/>
        <v>7866</v>
      </c>
      <c r="G59" s="33">
        <f t="shared" si="1"/>
        <v>15.598779557589626</v>
      </c>
      <c r="H59" s="33">
        <f t="shared" si="2"/>
        <v>25.692855326722601</v>
      </c>
      <c r="I59" s="27">
        <f t="shared" si="3"/>
        <v>-10.094075769132974</v>
      </c>
    </row>
    <row r="60" spans="1:9" x14ac:dyDescent="0.25">
      <c r="A60" s="438" t="s">
        <v>131</v>
      </c>
      <c r="B60" s="30" t="s">
        <v>103</v>
      </c>
      <c r="C60" s="77">
        <v>2174</v>
      </c>
      <c r="D60" s="71">
        <v>8720</v>
      </c>
      <c r="E60" s="71">
        <v>2523</v>
      </c>
      <c r="F60" s="117">
        <f t="shared" si="0"/>
        <v>13417</v>
      </c>
      <c r="G60" s="33">
        <f t="shared" si="1"/>
        <v>16.203324141015131</v>
      </c>
      <c r="H60" s="33">
        <f t="shared" si="2"/>
        <v>18.804501751509278</v>
      </c>
      <c r="I60" s="27">
        <f t="shared" si="3"/>
        <v>-2.6011776104941475</v>
      </c>
    </row>
    <row r="61" spans="1:9" x14ac:dyDescent="0.25">
      <c r="A61" s="438"/>
      <c r="B61" s="30" t="s">
        <v>104</v>
      </c>
      <c r="C61" s="77">
        <v>1108</v>
      </c>
      <c r="D61" s="71">
        <v>5077</v>
      </c>
      <c r="E61" s="71">
        <v>1535</v>
      </c>
      <c r="F61" s="117">
        <f t="shared" si="0"/>
        <v>7720</v>
      </c>
      <c r="G61" s="33">
        <f t="shared" si="1"/>
        <v>14.352331606217616</v>
      </c>
      <c r="H61" s="33">
        <f t="shared" si="2"/>
        <v>19.883419689119172</v>
      </c>
      <c r="I61" s="27">
        <f t="shared" si="3"/>
        <v>-5.5310880829015563</v>
      </c>
    </row>
    <row r="62" spans="1:9" x14ac:dyDescent="0.25">
      <c r="A62" s="438"/>
      <c r="B62" s="30" t="s">
        <v>105</v>
      </c>
      <c r="C62" s="77">
        <v>199</v>
      </c>
      <c r="D62" s="71">
        <v>858</v>
      </c>
      <c r="E62" s="71">
        <v>265</v>
      </c>
      <c r="F62" s="117">
        <f t="shared" si="0"/>
        <v>1322</v>
      </c>
      <c r="G62" s="33">
        <f t="shared" si="1"/>
        <v>15.052950075642965</v>
      </c>
      <c r="H62" s="33">
        <f t="shared" si="2"/>
        <v>20.04538577912254</v>
      </c>
      <c r="I62" s="27">
        <f t="shared" si="3"/>
        <v>-4.9924357034795754</v>
      </c>
    </row>
    <row r="63" spans="1:9" x14ac:dyDescent="0.25">
      <c r="A63" s="439" t="s">
        <v>133</v>
      </c>
      <c r="B63" s="30" t="s">
        <v>106</v>
      </c>
      <c r="C63" s="77">
        <v>714</v>
      </c>
      <c r="D63" s="71">
        <v>3033</v>
      </c>
      <c r="E63" s="71">
        <v>848</v>
      </c>
      <c r="F63" s="117">
        <f t="shared" si="0"/>
        <v>4595</v>
      </c>
      <c r="G63" s="33">
        <f t="shared" si="1"/>
        <v>15.538628944504895</v>
      </c>
      <c r="H63" s="33">
        <f t="shared" si="2"/>
        <v>18.454842219804135</v>
      </c>
      <c r="I63" s="27">
        <f t="shared" si="3"/>
        <v>-2.9162132752992402</v>
      </c>
    </row>
    <row r="64" spans="1:9" x14ac:dyDescent="0.25">
      <c r="A64" s="439"/>
      <c r="B64" s="30" t="s">
        <v>107</v>
      </c>
      <c r="C64" s="77">
        <v>734</v>
      </c>
      <c r="D64" s="71">
        <v>2593</v>
      </c>
      <c r="E64" s="71">
        <v>641</v>
      </c>
      <c r="F64" s="117">
        <f t="shared" si="0"/>
        <v>3968</v>
      </c>
      <c r="G64" s="33">
        <f t="shared" si="1"/>
        <v>18.49798387096774</v>
      </c>
      <c r="H64" s="33">
        <f t="shared" si="2"/>
        <v>16.15423387096774</v>
      </c>
      <c r="I64" s="27">
        <f t="shared" si="3"/>
        <v>2.34375</v>
      </c>
    </row>
    <row r="65" spans="1:11" x14ac:dyDescent="0.25">
      <c r="A65" s="439"/>
      <c r="B65" s="30" t="s">
        <v>108</v>
      </c>
      <c r="C65" s="77">
        <v>340</v>
      </c>
      <c r="D65" s="71">
        <v>1249</v>
      </c>
      <c r="E65" s="71">
        <v>383</v>
      </c>
      <c r="F65" s="117">
        <f t="shared" si="0"/>
        <v>1972</v>
      </c>
      <c r="G65" s="33">
        <f t="shared" si="1"/>
        <v>17.241379310344829</v>
      </c>
      <c r="H65" s="33">
        <f t="shared" si="2"/>
        <v>19.421906693711968</v>
      </c>
      <c r="I65" s="27">
        <f t="shared" si="3"/>
        <v>-2.1805273833671386</v>
      </c>
    </row>
    <row r="66" spans="1:11" x14ac:dyDescent="0.25">
      <c r="A66" s="439"/>
      <c r="B66" s="30" t="s">
        <v>109</v>
      </c>
      <c r="C66" s="77">
        <v>689</v>
      </c>
      <c r="D66" s="71">
        <v>2211</v>
      </c>
      <c r="E66" s="71">
        <v>604</v>
      </c>
      <c r="F66" s="117">
        <f t="shared" si="0"/>
        <v>3504</v>
      </c>
      <c r="G66" s="33">
        <f t="shared" si="1"/>
        <v>19.663242009132421</v>
      </c>
      <c r="H66" s="33">
        <f t="shared" si="2"/>
        <v>17.237442922374431</v>
      </c>
      <c r="I66" s="27">
        <f t="shared" si="3"/>
        <v>2.4257990867579906</v>
      </c>
    </row>
    <row r="67" spans="1:11" x14ac:dyDescent="0.25">
      <c r="A67" s="439"/>
      <c r="B67" s="30" t="s">
        <v>110</v>
      </c>
      <c r="C67" s="77">
        <v>246</v>
      </c>
      <c r="D67" s="71">
        <v>1155</v>
      </c>
      <c r="E67" s="71">
        <v>404</v>
      </c>
      <c r="F67" s="117">
        <f t="shared" si="0"/>
        <v>1805</v>
      </c>
      <c r="G67" s="33">
        <f t="shared" si="1"/>
        <v>13.628808864265929</v>
      </c>
      <c r="H67" s="33">
        <f t="shared" si="2"/>
        <v>22.382271468144044</v>
      </c>
      <c r="I67" s="27">
        <f t="shared" si="3"/>
        <v>-8.7534626038781145</v>
      </c>
    </row>
    <row r="68" spans="1:11" x14ac:dyDescent="0.25">
      <c r="A68" s="439"/>
      <c r="B68" s="30" t="s">
        <v>111</v>
      </c>
      <c r="C68" s="77">
        <v>394</v>
      </c>
      <c r="D68" s="71">
        <v>1558</v>
      </c>
      <c r="E68" s="71">
        <v>409</v>
      </c>
      <c r="F68" s="117">
        <f t="shared" si="0"/>
        <v>2361</v>
      </c>
      <c r="G68" s="33">
        <f t="shared" si="1"/>
        <v>16.687844133841594</v>
      </c>
      <c r="H68" s="33">
        <f t="shared" si="2"/>
        <v>17.323168149089369</v>
      </c>
      <c r="I68" s="27">
        <f t="shared" si="3"/>
        <v>-0.63532401524777526</v>
      </c>
    </row>
    <row r="69" spans="1:11" x14ac:dyDescent="0.25">
      <c r="A69" s="439"/>
      <c r="B69" s="30" t="s">
        <v>112</v>
      </c>
      <c r="C69" s="77">
        <v>317</v>
      </c>
      <c r="D69" s="71">
        <v>1456</v>
      </c>
      <c r="E69" s="71">
        <v>616</v>
      </c>
      <c r="F69" s="117">
        <f t="shared" si="0"/>
        <v>2389</v>
      </c>
      <c r="G69" s="33">
        <f t="shared" si="1"/>
        <v>13.269150272080369</v>
      </c>
      <c r="H69" s="33">
        <f t="shared" si="2"/>
        <v>25.78484721640854</v>
      </c>
      <c r="I69" s="27">
        <f t="shared" si="3"/>
        <v>-12.515696944328171</v>
      </c>
    </row>
    <row r="70" spans="1:11" x14ac:dyDescent="0.25">
      <c r="A70" s="439"/>
      <c r="B70" s="30" t="s">
        <v>113</v>
      </c>
      <c r="C70" s="77">
        <v>323</v>
      </c>
      <c r="D70" s="71">
        <v>1820</v>
      </c>
      <c r="E70" s="71">
        <v>758</v>
      </c>
      <c r="F70" s="117">
        <f t="shared" si="0"/>
        <v>2901</v>
      </c>
      <c r="G70" s="33">
        <f t="shared" si="1"/>
        <v>11.134091692519821</v>
      </c>
      <c r="H70" s="33">
        <f t="shared" si="2"/>
        <v>26.128921061702858</v>
      </c>
      <c r="I70" s="27">
        <f t="shared" si="3"/>
        <v>-14.994829369183037</v>
      </c>
    </row>
    <row r="71" spans="1:11" x14ac:dyDescent="0.25">
      <c r="A71" s="439"/>
      <c r="B71" s="30" t="s">
        <v>114</v>
      </c>
      <c r="C71" s="77">
        <v>254</v>
      </c>
      <c r="D71" s="71">
        <v>1348</v>
      </c>
      <c r="E71" s="71">
        <v>511</v>
      </c>
      <c r="F71" s="117">
        <f t="shared" si="0"/>
        <v>2113</v>
      </c>
      <c r="G71" s="33">
        <f t="shared" si="1"/>
        <v>12.020823473734026</v>
      </c>
      <c r="H71" s="33">
        <f t="shared" si="2"/>
        <v>24.183625177472788</v>
      </c>
      <c r="I71" s="27">
        <f t="shared" si="3"/>
        <v>-12.162801703738761</v>
      </c>
    </row>
    <row r="72" spans="1:11" x14ac:dyDescent="0.25">
      <c r="A72" s="438" t="s">
        <v>132</v>
      </c>
      <c r="B72" s="30" t="s">
        <v>115</v>
      </c>
      <c r="C72" s="77">
        <v>866</v>
      </c>
      <c r="D72" s="71">
        <v>4624</v>
      </c>
      <c r="E72" s="71">
        <v>2158</v>
      </c>
      <c r="F72" s="117">
        <f t="shared" si="0"/>
        <v>7648</v>
      </c>
      <c r="G72" s="33">
        <f t="shared" si="1"/>
        <v>11.323221757322175</v>
      </c>
      <c r="H72" s="33">
        <f t="shared" si="2"/>
        <v>28.21652719665272</v>
      </c>
      <c r="I72" s="27">
        <f t="shared" si="3"/>
        <v>-16.893305439330547</v>
      </c>
    </row>
    <row r="73" spans="1:11" x14ac:dyDescent="0.25">
      <c r="A73" s="438"/>
      <c r="B73" s="30" t="s">
        <v>116</v>
      </c>
      <c r="C73" s="77">
        <v>372</v>
      </c>
      <c r="D73" s="71">
        <v>1801</v>
      </c>
      <c r="E73" s="71">
        <v>647</v>
      </c>
      <c r="F73" s="117">
        <f t="shared" si="0"/>
        <v>2820</v>
      </c>
      <c r="G73" s="33">
        <f t="shared" si="1"/>
        <v>13.191489361702127</v>
      </c>
      <c r="H73" s="33">
        <f t="shared" si="2"/>
        <v>22.943262411347519</v>
      </c>
      <c r="I73" s="27">
        <f t="shared" si="3"/>
        <v>-9.7517730496453918</v>
      </c>
    </row>
    <row r="74" spans="1:11" x14ac:dyDescent="0.25">
      <c r="A74" s="438"/>
      <c r="B74" s="30" t="s">
        <v>117</v>
      </c>
      <c r="C74" s="77">
        <v>629</v>
      </c>
      <c r="D74" s="71">
        <v>1411</v>
      </c>
      <c r="E74" s="71">
        <v>356</v>
      </c>
      <c r="F74" s="117">
        <f t="shared" ref="F74:F77" si="4">SUM(C74:E74)</f>
        <v>2396</v>
      </c>
      <c r="G74" s="33">
        <f t="shared" ref="G74:G78" si="5">C74/F74*100</f>
        <v>26.252086811352253</v>
      </c>
      <c r="H74" s="33">
        <f t="shared" ref="H74:H78" si="6">E74/F74*100</f>
        <v>14.858096828046744</v>
      </c>
      <c r="I74" s="436">
        <f t="shared" ref="I74:I90" si="7">SUM(G74-H74)</f>
        <v>11.393989983305509</v>
      </c>
      <c r="J74">
        <v>1</v>
      </c>
    </row>
    <row r="75" spans="1:11" x14ac:dyDescent="0.25">
      <c r="A75" s="438"/>
      <c r="B75" s="30" t="s">
        <v>118</v>
      </c>
      <c r="C75" s="77">
        <v>458</v>
      </c>
      <c r="D75" s="71">
        <v>1898</v>
      </c>
      <c r="E75" s="71">
        <v>912</v>
      </c>
      <c r="F75" s="117">
        <f t="shared" si="4"/>
        <v>3268</v>
      </c>
      <c r="G75" s="33">
        <f t="shared" si="5"/>
        <v>14.01468788249694</v>
      </c>
      <c r="H75" s="33">
        <f t="shared" si="6"/>
        <v>27.906976744186046</v>
      </c>
      <c r="I75" s="27">
        <f t="shared" si="7"/>
        <v>-13.892288861689106</v>
      </c>
    </row>
    <row r="76" spans="1:11" x14ac:dyDescent="0.25">
      <c r="A76" s="438"/>
      <c r="B76" s="30" t="s">
        <v>119</v>
      </c>
      <c r="C76" s="77">
        <v>698</v>
      </c>
      <c r="D76" s="71">
        <v>3085</v>
      </c>
      <c r="E76" s="71">
        <v>1203</v>
      </c>
      <c r="F76" s="117">
        <f t="shared" si="4"/>
        <v>4986</v>
      </c>
      <c r="G76" s="33">
        <f t="shared" si="5"/>
        <v>13.999197753710387</v>
      </c>
      <c r="H76" s="33">
        <f t="shared" si="6"/>
        <v>24.127557160048134</v>
      </c>
      <c r="I76" s="27">
        <f t="shared" si="7"/>
        <v>-10.128359406337747</v>
      </c>
    </row>
    <row r="77" spans="1:11" x14ac:dyDescent="0.25">
      <c r="A77" s="438"/>
      <c r="B77" s="30" t="s">
        <v>120</v>
      </c>
      <c r="C77" s="73">
        <v>105</v>
      </c>
      <c r="D77" s="70">
        <v>590</v>
      </c>
      <c r="E77" s="70">
        <v>165</v>
      </c>
      <c r="F77" s="115">
        <f t="shared" si="4"/>
        <v>860</v>
      </c>
      <c r="G77" s="88">
        <f t="shared" si="5"/>
        <v>12.209302325581394</v>
      </c>
      <c r="H77" s="88">
        <f t="shared" si="6"/>
        <v>19.186046511627907</v>
      </c>
      <c r="I77" s="27">
        <f t="shared" si="7"/>
        <v>-6.9767441860465134</v>
      </c>
    </row>
    <row r="78" spans="1:11" x14ac:dyDescent="0.25">
      <c r="B78" s="25" t="s">
        <v>121</v>
      </c>
      <c r="C78" s="87">
        <f>SUM(C9:C77)</f>
        <v>53689</v>
      </c>
      <c r="D78" s="87">
        <f t="shared" ref="D78:F78" si="8">SUM(D9:D77)</f>
        <v>237342</v>
      </c>
      <c r="E78" s="87">
        <f t="shared" si="8"/>
        <v>74927</v>
      </c>
      <c r="F78" s="141">
        <f t="shared" si="8"/>
        <v>365958</v>
      </c>
      <c r="G78" s="122">
        <f t="shared" si="5"/>
        <v>14.670809218544203</v>
      </c>
      <c r="H78" s="81">
        <f t="shared" si="6"/>
        <v>20.474207422709707</v>
      </c>
      <c r="I78" s="27">
        <f t="shared" si="7"/>
        <v>-5.8033982041655037</v>
      </c>
      <c r="J78" s="35"/>
      <c r="K78" s="35"/>
    </row>
    <row r="79" spans="1:11" x14ac:dyDescent="0.25">
      <c r="I79" s="27"/>
    </row>
    <row r="80" spans="1:11" ht="15.75" x14ac:dyDescent="0.25">
      <c r="A80" s="358" t="s">
        <v>232</v>
      </c>
      <c r="D80" s="409"/>
      <c r="I80" s="27"/>
    </row>
    <row r="81" spans="1:9" x14ac:dyDescent="0.25">
      <c r="A81" s="410"/>
      <c r="I81" s="27"/>
    </row>
    <row r="82" spans="1:9" ht="15.75" x14ac:dyDescent="0.25">
      <c r="A82" s="345" t="s">
        <v>396</v>
      </c>
      <c r="B82" s="442" t="s">
        <v>122</v>
      </c>
      <c r="C82" s="471" t="s">
        <v>192</v>
      </c>
      <c r="D82" s="471" t="s">
        <v>193</v>
      </c>
      <c r="E82" s="473" t="s">
        <v>194</v>
      </c>
      <c r="F82" s="562" t="s">
        <v>6</v>
      </c>
      <c r="G82" s="471" t="s">
        <v>230</v>
      </c>
      <c r="H82" s="469" t="s">
        <v>231</v>
      </c>
      <c r="I82" s="468" t="s">
        <v>420</v>
      </c>
    </row>
    <row r="83" spans="1:9" x14ac:dyDescent="0.25">
      <c r="B83" s="444"/>
      <c r="C83" s="472"/>
      <c r="D83" s="472"/>
      <c r="E83" s="474"/>
      <c r="F83" s="562"/>
      <c r="G83" s="472"/>
      <c r="H83" s="470"/>
      <c r="I83" s="468"/>
    </row>
    <row r="84" spans="1:9" x14ac:dyDescent="0.25">
      <c r="B84" s="255" t="s">
        <v>98</v>
      </c>
      <c r="C84" s="77">
        <v>3138</v>
      </c>
      <c r="D84" s="71">
        <v>10765</v>
      </c>
      <c r="E84" s="71">
        <v>2447</v>
      </c>
      <c r="F84" s="273">
        <f t="shared" ref="F84:F87" si="9">SUM(C84:E84)</f>
        <v>16350</v>
      </c>
      <c r="G84" s="33">
        <f t="shared" ref="G84:G88" si="10">C84/F84*100</f>
        <v>19.192660550458715</v>
      </c>
      <c r="H84" s="33">
        <f t="shared" ref="H84:H88" si="11">E84/F84*100</f>
        <v>14.966360856269112</v>
      </c>
      <c r="I84" s="27">
        <f t="shared" si="7"/>
        <v>4.2262996941896027</v>
      </c>
    </row>
    <row r="85" spans="1:9" x14ac:dyDescent="0.25">
      <c r="B85" s="255" t="s">
        <v>99</v>
      </c>
      <c r="C85" s="77">
        <v>1977</v>
      </c>
      <c r="D85" s="71">
        <v>6809</v>
      </c>
      <c r="E85" s="71">
        <v>1656</v>
      </c>
      <c r="F85" s="273">
        <f t="shared" si="9"/>
        <v>10442</v>
      </c>
      <c r="G85" s="33">
        <f t="shared" si="10"/>
        <v>18.933154568090405</v>
      </c>
      <c r="H85" s="33">
        <f t="shared" si="11"/>
        <v>15.859030837004406</v>
      </c>
      <c r="I85" s="27">
        <f t="shared" si="7"/>
        <v>3.074123731085999</v>
      </c>
    </row>
    <row r="86" spans="1:9" x14ac:dyDescent="0.25">
      <c r="B86" s="255" t="s">
        <v>100</v>
      </c>
      <c r="C86" s="77">
        <v>1088</v>
      </c>
      <c r="D86" s="71">
        <v>4098</v>
      </c>
      <c r="E86" s="71">
        <v>1133</v>
      </c>
      <c r="F86" s="273">
        <f t="shared" si="9"/>
        <v>6319</v>
      </c>
      <c r="G86" s="33">
        <f t="shared" si="10"/>
        <v>17.217914226934642</v>
      </c>
      <c r="H86" s="33">
        <f t="shared" si="11"/>
        <v>17.930052223453078</v>
      </c>
      <c r="I86" s="27">
        <f t="shared" si="7"/>
        <v>-0.71213799651843601</v>
      </c>
    </row>
    <row r="87" spans="1:9" x14ac:dyDescent="0.25">
      <c r="B87" s="255" t="s">
        <v>109</v>
      </c>
      <c r="C87" s="77">
        <v>689</v>
      </c>
      <c r="D87" s="71">
        <v>2211</v>
      </c>
      <c r="E87" s="71">
        <v>604</v>
      </c>
      <c r="F87" s="273">
        <f t="shared" si="9"/>
        <v>3504</v>
      </c>
      <c r="G87" s="33">
        <f t="shared" si="10"/>
        <v>19.663242009132421</v>
      </c>
      <c r="H87" s="33">
        <f t="shared" si="11"/>
        <v>17.237442922374431</v>
      </c>
      <c r="I87" s="27">
        <f t="shared" si="7"/>
        <v>2.4257990867579906</v>
      </c>
    </row>
    <row r="88" spans="1:9" x14ac:dyDescent="0.25">
      <c r="B88" s="283" t="s">
        <v>412</v>
      </c>
      <c r="C88" s="87">
        <f>SUM(C84:C87)</f>
        <v>6892</v>
      </c>
      <c r="D88" s="87">
        <f t="shared" ref="D88:F88" si="12">SUM(D84:D87)</f>
        <v>23883</v>
      </c>
      <c r="E88" s="87">
        <f t="shared" si="12"/>
        <v>5840</v>
      </c>
      <c r="F88" s="87">
        <f t="shared" si="12"/>
        <v>36615</v>
      </c>
      <c r="G88" s="122">
        <f t="shared" si="10"/>
        <v>18.822886795029358</v>
      </c>
      <c r="H88" s="81">
        <f t="shared" si="11"/>
        <v>15.949747371295917</v>
      </c>
      <c r="I88" s="27">
        <f t="shared" si="7"/>
        <v>2.8731394237334413</v>
      </c>
    </row>
    <row r="89" spans="1:9" x14ac:dyDescent="0.25">
      <c r="I89" s="27"/>
    </row>
    <row r="90" spans="1:9" x14ac:dyDescent="0.25">
      <c r="B90" s="283" t="s">
        <v>413</v>
      </c>
      <c r="C90" s="87">
        <f>SUM(C9:C77)</f>
        <v>53689</v>
      </c>
      <c r="D90" s="87">
        <f t="shared" ref="D90:F90" si="13">SUM(D9:D77)</f>
        <v>237342</v>
      </c>
      <c r="E90" s="87">
        <f t="shared" si="13"/>
        <v>74927</v>
      </c>
      <c r="F90" s="87">
        <f t="shared" si="13"/>
        <v>365958</v>
      </c>
      <c r="G90" s="122">
        <f t="shared" ref="G90" si="14">C90/F90*100</f>
        <v>14.670809218544203</v>
      </c>
      <c r="H90" s="81">
        <f t="shared" ref="H90" si="15">E90/F90*100</f>
        <v>20.474207422709707</v>
      </c>
      <c r="I90" s="27">
        <f t="shared" si="7"/>
        <v>-5.8033982041655037</v>
      </c>
    </row>
  </sheetData>
  <mergeCells count="26">
    <mergeCell ref="A45:A54"/>
    <mergeCell ref="B7:B8"/>
    <mergeCell ref="A7:A8"/>
    <mergeCell ref="H7:H8"/>
    <mergeCell ref="C7:C8"/>
    <mergeCell ref="D7:D8"/>
    <mergeCell ref="E7:E8"/>
    <mergeCell ref="F7:F8"/>
    <mergeCell ref="G7:G8"/>
    <mergeCell ref="A9:A14"/>
    <mergeCell ref="A15:A21"/>
    <mergeCell ref="A22:A28"/>
    <mergeCell ref="A29:A37"/>
    <mergeCell ref="A38:A44"/>
    <mergeCell ref="I82:I83"/>
    <mergeCell ref="A55:A59"/>
    <mergeCell ref="A60:A62"/>
    <mergeCell ref="A63:A71"/>
    <mergeCell ref="A72:A77"/>
    <mergeCell ref="G82:G83"/>
    <mergeCell ref="H82:H83"/>
    <mergeCell ref="B82:B83"/>
    <mergeCell ref="C82:C83"/>
    <mergeCell ref="D82:D83"/>
    <mergeCell ref="E82:E83"/>
    <mergeCell ref="F82:F83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X153"/>
  <sheetViews>
    <sheetView topLeftCell="A80" zoomScale="120" zoomScaleNormal="120" workbookViewId="0">
      <selection activeCell="L83" sqref="L83"/>
    </sheetView>
  </sheetViews>
  <sheetFormatPr baseColWidth="10" defaultRowHeight="15" x14ac:dyDescent="0.25"/>
  <cols>
    <col min="1" max="1" width="15.5703125" customWidth="1"/>
    <col min="2" max="2" width="30.5703125" customWidth="1"/>
    <col min="3" max="23" width="11.5703125" customWidth="1"/>
  </cols>
  <sheetData>
    <row r="1" spans="1:23" s="49" customFormat="1" ht="27" customHeight="1" x14ac:dyDescent="0.45">
      <c r="A1" s="5"/>
      <c r="B1" s="15" t="s">
        <v>134</v>
      </c>
      <c r="C1" s="12"/>
      <c r="D1" s="10"/>
      <c r="E1" s="5"/>
      <c r="F1" s="5"/>
      <c r="G1" s="5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3" spans="1:23" ht="15.75" x14ac:dyDescent="0.25">
      <c r="A3" s="2" t="s">
        <v>288</v>
      </c>
      <c r="B3" s="2"/>
      <c r="C3" s="2"/>
      <c r="D3" s="2"/>
      <c r="E3" s="2"/>
    </row>
    <row r="4" spans="1:23" ht="15.75" x14ac:dyDescent="0.25">
      <c r="A4" s="2"/>
    </row>
    <row r="5" spans="1:23" ht="15.75" x14ac:dyDescent="0.25">
      <c r="A5" s="2" t="s">
        <v>396</v>
      </c>
    </row>
    <row r="7" spans="1:23" ht="15.75" x14ac:dyDescent="0.25">
      <c r="A7" s="445" t="s">
        <v>123</v>
      </c>
      <c r="B7" s="442" t="s">
        <v>122</v>
      </c>
      <c r="C7" s="478" t="s">
        <v>137</v>
      </c>
      <c r="D7" s="478"/>
      <c r="E7" s="478"/>
      <c r="F7" s="478"/>
      <c r="G7" s="478"/>
      <c r="H7" s="478"/>
      <c r="I7" s="478"/>
      <c r="J7" s="478" t="s">
        <v>138</v>
      </c>
      <c r="K7" s="478"/>
      <c r="L7" s="478"/>
      <c r="M7" s="478"/>
      <c r="N7" s="478"/>
      <c r="O7" s="478"/>
      <c r="P7" s="478"/>
      <c r="Q7" s="479" t="s">
        <v>6</v>
      </c>
      <c r="R7" s="480"/>
      <c r="S7" s="480"/>
      <c r="T7" s="480"/>
      <c r="U7" s="480"/>
      <c r="V7" s="480"/>
      <c r="W7" s="481"/>
    </row>
    <row r="8" spans="1:23" ht="15" customHeight="1" x14ac:dyDescent="0.25">
      <c r="A8" s="446"/>
      <c r="B8" s="443"/>
      <c r="C8" s="478" t="s">
        <v>139</v>
      </c>
      <c r="D8" s="478" t="s">
        <v>140</v>
      </c>
      <c r="E8" s="478" t="s">
        <v>141</v>
      </c>
      <c r="F8" s="478" t="s">
        <v>142</v>
      </c>
      <c r="G8" s="478" t="s">
        <v>143</v>
      </c>
      <c r="H8" s="479" t="s">
        <v>144</v>
      </c>
      <c r="I8" s="478" t="s">
        <v>6</v>
      </c>
      <c r="J8" s="478" t="s">
        <v>139</v>
      </c>
      <c r="K8" s="478" t="s">
        <v>140</v>
      </c>
      <c r="L8" s="478" t="s">
        <v>141</v>
      </c>
      <c r="M8" s="478" t="s">
        <v>142</v>
      </c>
      <c r="N8" s="478" t="s">
        <v>143</v>
      </c>
      <c r="O8" s="479" t="s">
        <v>144</v>
      </c>
      <c r="P8" s="478" t="s">
        <v>6</v>
      </c>
      <c r="Q8" s="478" t="s">
        <v>139</v>
      </c>
      <c r="R8" s="478" t="s">
        <v>140</v>
      </c>
      <c r="S8" s="478" t="s">
        <v>141</v>
      </c>
      <c r="T8" s="478" t="s">
        <v>142</v>
      </c>
      <c r="U8" s="478" t="s">
        <v>143</v>
      </c>
      <c r="V8" s="478" t="s">
        <v>144</v>
      </c>
      <c r="W8" s="476" t="s">
        <v>6</v>
      </c>
    </row>
    <row r="9" spans="1:23" ht="15.75" customHeight="1" x14ac:dyDescent="0.25">
      <c r="A9" s="447"/>
      <c r="B9" s="444"/>
      <c r="C9" s="478"/>
      <c r="D9" s="478"/>
      <c r="E9" s="478"/>
      <c r="F9" s="478"/>
      <c r="G9" s="478"/>
      <c r="H9" s="479"/>
      <c r="I9" s="478"/>
      <c r="J9" s="478"/>
      <c r="K9" s="478"/>
      <c r="L9" s="478"/>
      <c r="M9" s="478"/>
      <c r="N9" s="478"/>
      <c r="O9" s="479"/>
      <c r="P9" s="478"/>
      <c r="Q9" s="476"/>
      <c r="R9" s="476"/>
      <c r="S9" s="476"/>
      <c r="T9" s="476"/>
      <c r="U9" s="476"/>
      <c r="V9" s="476"/>
      <c r="W9" s="477"/>
    </row>
    <row r="10" spans="1:23" x14ac:dyDescent="0.25">
      <c r="A10" s="438" t="s">
        <v>124</v>
      </c>
      <c r="B10" s="26" t="s">
        <v>52</v>
      </c>
      <c r="C10" s="194">
        <v>11</v>
      </c>
      <c r="D10" s="194">
        <v>3</v>
      </c>
      <c r="E10" s="194">
        <v>14</v>
      </c>
      <c r="F10" s="194">
        <v>20</v>
      </c>
      <c r="G10" s="194">
        <v>47</v>
      </c>
      <c r="H10" s="194">
        <v>2345</v>
      </c>
      <c r="I10" s="192">
        <f>SUM(C10:H10)</f>
        <v>2440</v>
      </c>
      <c r="J10" s="193">
        <v>91</v>
      </c>
      <c r="K10" s="194">
        <v>54</v>
      </c>
      <c r="L10" s="194">
        <v>135</v>
      </c>
      <c r="M10" s="194">
        <v>153</v>
      </c>
      <c r="N10" s="194">
        <v>324</v>
      </c>
      <c r="O10" s="194">
        <v>3045</v>
      </c>
      <c r="P10" s="195">
        <f>SUM(J10:O10)</f>
        <v>3802</v>
      </c>
      <c r="Q10" s="193">
        <f>SUM(C10,J10)</f>
        <v>102</v>
      </c>
      <c r="R10" s="384">
        <f t="shared" ref="R10:V25" si="0">SUM(D10,K10)</f>
        <v>57</v>
      </c>
      <c r="S10" s="384">
        <f t="shared" si="0"/>
        <v>149</v>
      </c>
      <c r="T10" s="384">
        <f t="shared" si="0"/>
        <v>173</v>
      </c>
      <c r="U10" s="384">
        <f t="shared" si="0"/>
        <v>371</v>
      </c>
      <c r="V10" s="381">
        <f t="shared" si="0"/>
        <v>5390</v>
      </c>
      <c r="W10" s="381">
        <f>SUM(Q10:V10)</f>
        <v>6242</v>
      </c>
    </row>
    <row r="11" spans="1:23" x14ac:dyDescent="0.25">
      <c r="A11" s="438"/>
      <c r="B11" s="26" t="s">
        <v>53</v>
      </c>
      <c r="C11" s="194">
        <v>108</v>
      </c>
      <c r="D11" s="194">
        <v>50</v>
      </c>
      <c r="E11" s="194">
        <v>136</v>
      </c>
      <c r="F11" s="194">
        <v>147</v>
      </c>
      <c r="G11" s="194">
        <v>278</v>
      </c>
      <c r="H11" s="194">
        <v>7347</v>
      </c>
      <c r="I11" s="192">
        <f t="shared" ref="I11:I74" si="1">SUM(C11:H11)</f>
        <v>8066</v>
      </c>
      <c r="J11" s="195">
        <v>217</v>
      </c>
      <c r="K11" s="194">
        <v>128</v>
      </c>
      <c r="L11" s="194">
        <v>347</v>
      </c>
      <c r="M11" s="194">
        <v>504</v>
      </c>
      <c r="N11" s="194">
        <v>997</v>
      </c>
      <c r="O11" s="194">
        <v>7020</v>
      </c>
      <c r="P11" s="195">
        <f t="shared" ref="P11:P74" si="2">SUM(J11:O11)</f>
        <v>9213</v>
      </c>
      <c r="Q11" s="195">
        <f t="shared" ref="Q11:U74" si="3">SUM(C11,J11)</f>
        <v>325</v>
      </c>
      <c r="R11" s="383">
        <f t="shared" si="0"/>
        <v>178</v>
      </c>
      <c r="S11" s="383">
        <f t="shared" si="0"/>
        <v>483</v>
      </c>
      <c r="T11" s="383">
        <f t="shared" si="0"/>
        <v>651</v>
      </c>
      <c r="U11" s="383">
        <f t="shared" si="0"/>
        <v>1275</v>
      </c>
      <c r="V11" s="382">
        <f t="shared" si="0"/>
        <v>14367</v>
      </c>
      <c r="W11" s="382">
        <f t="shared" ref="W11:W74" si="4">SUM(Q11:V11)</f>
        <v>17279</v>
      </c>
    </row>
    <row r="12" spans="1:23" x14ac:dyDescent="0.25">
      <c r="A12" s="438"/>
      <c r="B12" s="26" t="s">
        <v>54</v>
      </c>
      <c r="C12" s="194">
        <v>77</v>
      </c>
      <c r="D12" s="194">
        <v>35</v>
      </c>
      <c r="E12" s="194">
        <v>98</v>
      </c>
      <c r="F12" s="194">
        <v>108</v>
      </c>
      <c r="G12" s="194">
        <v>199</v>
      </c>
      <c r="H12" s="194">
        <v>6039</v>
      </c>
      <c r="I12" s="192">
        <f t="shared" si="1"/>
        <v>6556</v>
      </c>
      <c r="J12" s="195">
        <v>257</v>
      </c>
      <c r="K12" s="194">
        <v>109</v>
      </c>
      <c r="L12" s="194">
        <v>434</v>
      </c>
      <c r="M12" s="194">
        <v>505</v>
      </c>
      <c r="N12" s="194">
        <v>1013</v>
      </c>
      <c r="O12" s="194">
        <v>6889</v>
      </c>
      <c r="P12" s="195">
        <f t="shared" si="2"/>
        <v>9207</v>
      </c>
      <c r="Q12" s="195">
        <f t="shared" si="3"/>
        <v>334</v>
      </c>
      <c r="R12" s="383">
        <f t="shared" si="0"/>
        <v>144</v>
      </c>
      <c r="S12" s="383">
        <f t="shared" si="0"/>
        <v>532</v>
      </c>
      <c r="T12" s="383">
        <f t="shared" si="0"/>
        <v>613</v>
      </c>
      <c r="U12" s="383">
        <f t="shared" si="0"/>
        <v>1212</v>
      </c>
      <c r="V12" s="382">
        <f t="shared" si="0"/>
        <v>12928</v>
      </c>
      <c r="W12" s="382">
        <f t="shared" si="4"/>
        <v>15763</v>
      </c>
    </row>
    <row r="13" spans="1:23" x14ac:dyDescent="0.25">
      <c r="A13" s="438"/>
      <c r="B13" s="26" t="s">
        <v>55</v>
      </c>
      <c r="C13" s="194">
        <v>44</v>
      </c>
      <c r="D13" s="194">
        <v>13</v>
      </c>
      <c r="E13" s="194">
        <v>47</v>
      </c>
      <c r="F13" s="194">
        <v>54</v>
      </c>
      <c r="G13" s="194">
        <v>117</v>
      </c>
      <c r="H13" s="194">
        <v>3989</v>
      </c>
      <c r="I13" s="192">
        <f t="shared" si="1"/>
        <v>4264</v>
      </c>
      <c r="J13" s="195">
        <v>191</v>
      </c>
      <c r="K13" s="194">
        <v>84</v>
      </c>
      <c r="L13" s="194">
        <v>259</v>
      </c>
      <c r="M13" s="194">
        <v>319</v>
      </c>
      <c r="N13" s="194">
        <v>627</v>
      </c>
      <c r="O13" s="194">
        <v>4640</v>
      </c>
      <c r="P13" s="195">
        <f t="shared" si="2"/>
        <v>6120</v>
      </c>
      <c r="Q13" s="195">
        <f t="shared" si="3"/>
        <v>235</v>
      </c>
      <c r="R13" s="383">
        <f t="shared" si="0"/>
        <v>97</v>
      </c>
      <c r="S13" s="383">
        <f t="shared" si="0"/>
        <v>306</v>
      </c>
      <c r="T13" s="383">
        <f t="shared" si="0"/>
        <v>373</v>
      </c>
      <c r="U13" s="383">
        <f t="shared" si="0"/>
        <v>744</v>
      </c>
      <c r="V13" s="382">
        <f t="shared" si="0"/>
        <v>8629</v>
      </c>
      <c r="W13" s="382">
        <f t="shared" si="4"/>
        <v>10384</v>
      </c>
    </row>
    <row r="14" spans="1:23" x14ac:dyDescent="0.25">
      <c r="A14" s="438"/>
      <c r="B14" s="26" t="s">
        <v>56</v>
      </c>
      <c r="C14" s="194">
        <v>92</v>
      </c>
      <c r="D14" s="194">
        <v>23</v>
      </c>
      <c r="E14" s="194">
        <v>108</v>
      </c>
      <c r="F14" s="194">
        <v>111</v>
      </c>
      <c r="G14" s="194">
        <v>269</v>
      </c>
      <c r="H14" s="194">
        <v>7370</v>
      </c>
      <c r="I14" s="192">
        <f t="shared" si="1"/>
        <v>7973</v>
      </c>
      <c r="J14" s="195">
        <v>103</v>
      </c>
      <c r="K14" s="194">
        <v>49</v>
      </c>
      <c r="L14" s="194">
        <v>143</v>
      </c>
      <c r="M14" s="194">
        <v>175</v>
      </c>
      <c r="N14" s="194">
        <v>369</v>
      </c>
      <c r="O14" s="194">
        <v>3251</v>
      </c>
      <c r="P14" s="195">
        <f t="shared" si="2"/>
        <v>4090</v>
      </c>
      <c r="Q14" s="195">
        <f t="shared" si="3"/>
        <v>195</v>
      </c>
      <c r="R14" s="383">
        <f t="shared" si="0"/>
        <v>72</v>
      </c>
      <c r="S14" s="383">
        <f t="shared" si="0"/>
        <v>251</v>
      </c>
      <c r="T14" s="383">
        <f t="shared" si="0"/>
        <v>286</v>
      </c>
      <c r="U14" s="383">
        <f t="shared" si="0"/>
        <v>638</v>
      </c>
      <c r="V14" s="382">
        <f t="shared" si="0"/>
        <v>10621</v>
      </c>
      <c r="W14" s="382">
        <f t="shared" si="4"/>
        <v>12063</v>
      </c>
    </row>
    <row r="15" spans="1:23" x14ac:dyDescent="0.25">
      <c r="A15" s="438"/>
      <c r="B15" s="26" t="s">
        <v>57</v>
      </c>
      <c r="C15" s="194">
        <v>32</v>
      </c>
      <c r="D15" s="194">
        <v>14</v>
      </c>
      <c r="E15" s="194">
        <v>39</v>
      </c>
      <c r="F15" s="194">
        <v>40</v>
      </c>
      <c r="G15" s="194">
        <v>118</v>
      </c>
      <c r="H15" s="194">
        <v>3094</v>
      </c>
      <c r="I15" s="192">
        <f t="shared" si="1"/>
        <v>3337</v>
      </c>
      <c r="J15" s="195">
        <v>116</v>
      </c>
      <c r="K15" s="194">
        <v>49</v>
      </c>
      <c r="L15" s="194">
        <v>168</v>
      </c>
      <c r="M15" s="194">
        <v>174</v>
      </c>
      <c r="N15" s="194">
        <v>301</v>
      </c>
      <c r="O15" s="194">
        <v>2447</v>
      </c>
      <c r="P15" s="195">
        <f t="shared" si="2"/>
        <v>3255</v>
      </c>
      <c r="Q15" s="195">
        <f t="shared" si="3"/>
        <v>148</v>
      </c>
      <c r="R15" s="383">
        <f t="shared" si="0"/>
        <v>63</v>
      </c>
      <c r="S15" s="383">
        <f t="shared" si="0"/>
        <v>207</v>
      </c>
      <c r="T15" s="383">
        <f t="shared" si="0"/>
        <v>214</v>
      </c>
      <c r="U15" s="383">
        <f t="shared" si="0"/>
        <v>419</v>
      </c>
      <c r="V15" s="382">
        <f t="shared" si="0"/>
        <v>5541</v>
      </c>
      <c r="W15" s="382">
        <f t="shared" si="4"/>
        <v>6592</v>
      </c>
    </row>
    <row r="16" spans="1:23" x14ac:dyDescent="0.25">
      <c r="A16" s="438" t="s">
        <v>125</v>
      </c>
      <c r="B16" s="26" t="s">
        <v>58</v>
      </c>
      <c r="C16" s="194">
        <v>35</v>
      </c>
      <c r="D16" s="194">
        <v>19</v>
      </c>
      <c r="E16" s="194">
        <v>50</v>
      </c>
      <c r="F16" s="194">
        <v>57</v>
      </c>
      <c r="G16" s="194">
        <v>73</v>
      </c>
      <c r="H16" s="194">
        <v>2233</v>
      </c>
      <c r="I16" s="192">
        <f t="shared" si="1"/>
        <v>2467</v>
      </c>
      <c r="J16" s="195">
        <v>59</v>
      </c>
      <c r="K16" s="194">
        <v>29</v>
      </c>
      <c r="L16" s="194">
        <v>96</v>
      </c>
      <c r="M16" s="194">
        <v>87</v>
      </c>
      <c r="N16" s="194">
        <v>165</v>
      </c>
      <c r="O16" s="194">
        <v>1236</v>
      </c>
      <c r="P16" s="195">
        <f t="shared" si="2"/>
        <v>1672</v>
      </c>
      <c r="Q16" s="195">
        <f t="shared" si="3"/>
        <v>94</v>
      </c>
      <c r="R16" s="383">
        <f t="shared" si="0"/>
        <v>48</v>
      </c>
      <c r="S16" s="383">
        <f t="shared" si="0"/>
        <v>146</v>
      </c>
      <c r="T16" s="383">
        <f t="shared" si="0"/>
        <v>144</v>
      </c>
      <c r="U16" s="383">
        <f t="shared" si="0"/>
        <v>238</v>
      </c>
      <c r="V16" s="382">
        <f t="shared" si="0"/>
        <v>3469</v>
      </c>
      <c r="W16" s="382">
        <f t="shared" si="4"/>
        <v>4139</v>
      </c>
    </row>
    <row r="17" spans="1:23" x14ac:dyDescent="0.25">
      <c r="A17" s="438"/>
      <c r="B17" s="26" t="s">
        <v>59</v>
      </c>
      <c r="C17" s="194">
        <v>35</v>
      </c>
      <c r="D17" s="194">
        <v>9</v>
      </c>
      <c r="E17" s="194">
        <v>36</v>
      </c>
      <c r="F17" s="194">
        <v>47</v>
      </c>
      <c r="G17" s="194">
        <v>139</v>
      </c>
      <c r="H17" s="194">
        <v>2099</v>
      </c>
      <c r="I17" s="192">
        <f t="shared" si="1"/>
        <v>2365</v>
      </c>
      <c r="J17" s="195">
        <v>44</v>
      </c>
      <c r="K17" s="194">
        <v>31</v>
      </c>
      <c r="L17" s="194">
        <v>89</v>
      </c>
      <c r="M17" s="194">
        <v>95</v>
      </c>
      <c r="N17" s="194">
        <v>199</v>
      </c>
      <c r="O17" s="194">
        <v>1422</v>
      </c>
      <c r="P17" s="195">
        <f t="shared" si="2"/>
        <v>1880</v>
      </c>
      <c r="Q17" s="195">
        <f t="shared" si="3"/>
        <v>79</v>
      </c>
      <c r="R17" s="383">
        <f t="shared" si="0"/>
        <v>40</v>
      </c>
      <c r="S17" s="383">
        <f t="shared" si="0"/>
        <v>125</v>
      </c>
      <c r="T17" s="383">
        <f t="shared" si="0"/>
        <v>142</v>
      </c>
      <c r="U17" s="383">
        <f t="shared" si="0"/>
        <v>338</v>
      </c>
      <c r="V17" s="382">
        <f t="shared" si="0"/>
        <v>3521</v>
      </c>
      <c r="W17" s="382">
        <f t="shared" si="4"/>
        <v>4245</v>
      </c>
    </row>
    <row r="18" spans="1:23" x14ac:dyDescent="0.25">
      <c r="A18" s="438"/>
      <c r="B18" s="26" t="s">
        <v>60</v>
      </c>
      <c r="C18" s="194">
        <v>36</v>
      </c>
      <c r="D18" s="194">
        <v>11</v>
      </c>
      <c r="E18" s="194">
        <v>46</v>
      </c>
      <c r="F18" s="194">
        <v>63</v>
      </c>
      <c r="G18" s="194">
        <v>141</v>
      </c>
      <c r="H18" s="194">
        <v>2656</v>
      </c>
      <c r="I18" s="192">
        <f t="shared" si="1"/>
        <v>2953</v>
      </c>
      <c r="J18" s="195">
        <v>90</v>
      </c>
      <c r="K18" s="194">
        <v>42</v>
      </c>
      <c r="L18" s="194">
        <v>135</v>
      </c>
      <c r="M18" s="194">
        <v>197</v>
      </c>
      <c r="N18" s="194">
        <v>301</v>
      </c>
      <c r="O18" s="194">
        <v>2022</v>
      </c>
      <c r="P18" s="195">
        <f t="shared" si="2"/>
        <v>2787</v>
      </c>
      <c r="Q18" s="195">
        <f t="shared" si="3"/>
        <v>126</v>
      </c>
      <c r="R18" s="383">
        <f t="shared" si="0"/>
        <v>53</v>
      </c>
      <c r="S18" s="383">
        <f t="shared" si="0"/>
        <v>181</v>
      </c>
      <c r="T18" s="383">
        <f t="shared" si="0"/>
        <v>260</v>
      </c>
      <c r="U18" s="383">
        <f t="shared" si="0"/>
        <v>442</v>
      </c>
      <c r="V18" s="382">
        <f t="shared" si="0"/>
        <v>4678</v>
      </c>
      <c r="W18" s="382">
        <f t="shared" si="4"/>
        <v>5740</v>
      </c>
    </row>
    <row r="19" spans="1:23" x14ac:dyDescent="0.25">
      <c r="A19" s="438"/>
      <c r="B19" s="26" t="s">
        <v>61</v>
      </c>
      <c r="C19" s="194">
        <v>50</v>
      </c>
      <c r="D19" s="194">
        <v>15</v>
      </c>
      <c r="E19" s="194">
        <v>46</v>
      </c>
      <c r="F19" s="194">
        <v>59</v>
      </c>
      <c r="G19" s="194">
        <v>162</v>
      </c>
      <c r="H19" s="194">
        <v>3138</v>
      </c>
      <c r="I19" s="192">
        <f t="shared" si="1"/>
        <v>3470</v>
      </c>
      <c r="J19" s="195">
        <v>48</v>
      </c>
      <c r="K19" s="194">
        <v>19</v>
      </c>
      <c r="L19" s="194">
        <v>64</v>
      </c>
      <c r="M19" s="194">
        <v>86</v>
      </c>
      <c r="N19" s="194">
        <v>124</v>
      </c>
      <c r="O19" s="194">
        <v>889</v>
      </c>
      <c r="P19" s="195">
        <f t="shared" si="2"/>
        <v>1230</v>
      </c>
      <c r="Q19" s="195">
        <f t="shared" si="3"/>
        <v>98</v>
      </c>
      <c r="R19" s="383">
        <f t="shared" si="0"/>
        <v>34</v>
      </c>
      <c r="S19" s="383">
        <f t="shared" si="0"/>
        <v>110</v>
      </c>
      <c r="T19" s="383">
        <f t="shared" si="0"/>
        <v>145</v>
      </c>
      <c r="U19" s="383">
        <f t="shared" si="0"/>
        <v>286</v>
      </c>
      <c r="V19" s="382">
        <f t="shared" si="0"/>
        <v>4027</v>
      </c>
      <c r="W19" s="382">
        <f t="shared" si="4"/>
        <v>4700</v>
      </c>
    </row>
    <row r="20" spans="1:23" x14ac:dyDescent="0.25">
      <c r="A20" s="438"/>
      <c r="B20" s="26" t="s">
        <v>62</v>
      </c>
      <c r="C20" s="194">
        <v>28</v>
      </c>
      <c r="D20" s="194">
        <v>13</v>
      </c>
      <c r="E20" s="194">
        <v>38</v>
      </c>
      <c r="F20" s="194">
        <v>45</v>
      </c>
      <c r="G20" s="194">
        <v>64</v>
      </c>
      <c r="H20" s="194">
        <v>2114</v>
      </c>
      <c r="I20" s="192">
        <f t="shared" si="1"/>
        <v>2302</v>
      </c>
      <c r="J20" s="195">
        <v>86</v>
      </c>
      <c r="K20" s="194">
        <v>46</v>
      </c>
      <c r="L20" s="194">
        <v>145</v>
      </c>
      <c r="M20" s="194">
        <v>187</v>
      </c>
      <c r="N20" s="194">
        <v>332</v>
      </c>
      <c r="O20" s="194">
        <v>2504</v>
      </c>
      <c r="P20" s="195">
        <f t="shared" si="2"/>
        <v>3300</v>
      </c>
      <c r="Q20" s="195">
        <f t="shared" si="3"/>
        <v>114</v>
      </c>
      <c r="R20" s="383">
        <f t="shared" si="0"/>
        <v>59</v>
      </c>
      <c r="S20" s="383">
        <f t="shared" si="0"/>
        <v>183</v>
      </c>
      <c r="T20" s="383">
        <f t="shared" si="0"/>
        <v>232</v>
      </c>
      <c r="U20" s="383">
        <f t="shared" si="0"/>
        <v>396</v>
      </c>
      <c r="V20" s="382">
        <f t="shared" si="0"/>
        <v>4618</v>
      </c>
      <c r="W20" s="382">
        <f t="shared" si="4"/>
        <v>5602</v>
      </c>
    </row>
    <row r="21" spans="1:23" x14ac:dyDescent="0.25">
      <c r="A21" s="438"/>
      <c r="B21" s="26" t="s">
        <v>63</v>
      </c>
      <c r="C21" s="194">
        <v>35</v>
      </c>
      <c r="D21" s="194">
        <v>18</v>
      </c>
      <c r="E21" s="194">
        <v>49</v>
      </c>
      <c r="F21" s="194">
        <v>70</v>
      </c>
      <c r="G21" s="194">
        <v>151</v>
      </c>
      <c r="H21" s="194">
        <v>2531</v>
      </c>
      <c r="I21" s="192">
        <f t="shared" si="1"/>
        <v>2854</v>
      </c>
      <c r="J21" s="195">
        <v>37</v>
      </c>
      <c r="K21" s="194">
        <v>18</v>
      </c>
      <c r="L21" s="194">
        <v>43</v>
      </c>
      <c r="M21" s="194">
        <v>57</v>
      </c>
      <c r="N21" s="194">
        <v>105</v>
      </c>
      <c r="O21" s="194">
        <v>638</v>
      </c>
      <c r="P21" s="195">
        <f t="shared" si="2"/>
        <v>898</v>
      </c>
      <c r="Q21" s="195">
        <f t="shared" si="3"/>
        <v>72</v>
      </c>
      <c r="R21" s="383">
        <f t="shared" si="0"/>
        <v>36</v>
      </c>
      <c r="S21" s="383">
        <f t="shared" si="0"/>
        <v>92</v>
      </c>
      <c r="T21" s="383">
        <f t="shared" si="0"/>
        <v>127</v>
      </c>
      <c r="U21" s="383">
        <f t="shared" si="0"/>
        <v>256</v>
      </c>
      <c r="V21" s="382">
        <f t="shared" si="0"/>
        <v>3169</v>
      </c>
      <c r="W21" s="382">
        <f t="shared" si="4"/>
        <v>3752</v>
      </c>
    </row>
    <row r="22" spans="1:23" x14ac:dyDescent="0.25">
      <c r="A22" s="438"/>
      <c r="B22" s="26" t="s">
        <v>64</v>
      </c>
      <c r="C22" s="194"/>
      <c r="D22" s="194"/>
      <c r="E22" s="194">
        <v>1</v>
      </c>
      <c r="F22" s="194">
        <v>2</v>
      </c>
      <c r="G22" s="194"/>
      <c r="H22" s="194">
        <v>31</v>
      </c>
      <c r="I22" s="192">
        <f t="shared" si="1"/>
        <v>34</v>
      </c>
      <c r="J22" s="195"/>
      <c r="K22" s="194">
        <v>1</v>
      </c>
      <c r="L22" s="194"/>
      <c r="M22" s="194"/>
      <c r="N22" s="194"/>
      <c r="O22" s="194">
        <v>14</v>
      </c>
      <c r="P22" s="195">
        <f t="shared" si="2"/>
        <v>15</v>
      </c>
      <c r="Q22" s="195">
        <f t="shared" si="3"/>
        <v>0</v>
      </c>
      <c r="R22" s="383">
        <f t="shared" si="0"/>
        <v>1</v>
      </c>
      <c r="S22" s="383">
        <f t="shared" si="0"/>
        <v>1</v>
      </c>
      <c r="T22" s="383">
        <f t="shared" si="0"/>
        <v>2</v>
      </c>
      <c r="U22" s="383">
        <f t="shared" si="0"/>
        <v>0</v>
      </c>
      <c r="V22" s="382">
        <f t="shared" si="0"/>
        <v>45</v>
      </c>
      <c r="W22" s="382">
        <f t="shared" si="4"/>
        <v>49</v>
      </c>
    </row>
    <row r="23" spans="1:23" x14ac:dyDescent="0.25">
      <c r="A23" s="439" t="s">
        <v>126</v>
      </c>
      <c r="B23" s="26" t="s">
        <v>65</v>
      </c>
      <c r="C23" s="194">
        <v>76</v>
      </c>
      <c r="D23" s="194">
        <v>30</v>
      </c>
      <c r="E23" s="194">
        <v>119</v>
      </c>
      <c r="F23" s="194">
        <v>144</v>
      </c>
      <c r="G23" s="194">
        <v>286</v>
      </c>
      <c r="H23" s="194">
        <v>5927</v>
      </c>
      <c r="I23" s="192">
        <f t="shared" si="1"/>
        <v>6582</v>
      </c>
      <c r="J23" s="195">
        <v>123</v>
      </c>
      <c r="K23" s="194">
        <v>53</v>
      </c>
      <c r="L23" s="194">
        <v>162</v>
      </c>
      <c r="M23" s="194">
        <v>194</v>
      </c>
      <c r="N23" s="194">
        <v>364</v>
      </c>
      <c r="O23" s="194">
        <v>2602</v>
      </c>
      <c r="P23" s="195">
        <f t="shared" si="2"/>
        <v>3498</v>
      </c>
      <c r="Q23" s="195">
        <f t="shared" si="3"/>
        <v>199</v>
      </c>
      <c r="R23" s="383">
        <f t="shared" si="0"/>
        <v>83</v>
      </c>
      <c r="S23" s="383">
        <f t="shared" si="0"/>
        <v>281</v>
      </c>
      <c r="T23" s="383">
        <f t="shared" si="0"/>
        <v>338</v>
      </c>
      <c r="U23" s="383">
        <f t="shared" si="0"/>
        <v>650</v>
      </c>
      <c r="V23" s="382">
        <f t="shared" si="0"/>
        <v>8529</v>
      </c>
      <c r="W23" s="382">
        <f t="shared" si="4"/>
        <v>10080</v>
      </c>
    </row>
    <row r="24" spans="1:23" x14ac:dyDescent="0.25">
      <c r="A24" s="439"/>
      <c r="B24" s="26" t="s">
        <v>66</v>
      </c>
      <c r="C24" s="194">
        <v>37</v>
      </c>
      <c r="D24" s="194">
        <v>21</v>
      </c>
      <c r="E24" s="194">
        <v>56</v>
      </c>
      <c r="F24" s="194">
        <v>70</v>
      </c>
      <c r="G24" s="194">
        <v>183</v>
      </c>
      <c r="H24" s="194">
        <v>3524</v>
      </c>
      <c r="I24" s="192">
        <f t="shared" si="1"/>
        <v>3891</v>
      </c>
      <c r="J24" s="195">
        <v>72</v>
      </c>
      <c r="K24" s="194">
        <v>35</v>
      </c>
      <c r="L24" s="194">
        <v>115</v>
      </c>
      <c r="M24" s="194">
        <v>176</v>
      </c>
      <c r="N24" s="194">
        <v>367</v>
      </c>
      <c r="O24" s="194">
        <v>1903</v>
      </c>
      <c r="P24" s="195">
        <f t="shared" si="2"/>
        <v>2668</v>
      </c>
      <c r="Q24" s="195">
        <f t="shared" si="3"/>
        <v>109</v>
      </c>
      <c r="R24" s="383">
        <f t="shared" si="0"/>
        <v>56</v>
      </c>
      <c r="S24" s="383">
        <f t="shared" si="0"/>
        <v>171</v>
      </c>
      <c r="T24" s="383">
        <f t="shared" si="0"/>
        <v>246</v>
      </c>
      <c r="U24" s="383">
        <f t="shared" si="0"/>
        <v>550</v>
      </c>
      <c r="V24" s="382">
        <f t="shared" si="0"/>
        <v>5427</v>
      </c>
      <c r="W24" s="382">
        <f t="shared" si="4"/>
        <v>6559</v>
      </c>
    </row>
    <row r="25" spans="1:23" x14ac:dyDescent="0.25">
      <c r="A25" s="439"/>
      <c r="B25" s="26" t="s">
        <v>67</v>
      </c>
      <c r="C25" s="194">
        <v>40</v>
      </c>
      <c r="D25" s="194">
        <v>18</v>
      </c>
      <c r="E25" s="194">
        <v>70</v>
      </c>
      <c r="F25" s="194">
        <v>109</v>
      </c>
      <c r="G25" s="194">
        <v>189</v>
      </c>
      <c r="H25" s="194">
        <v>3562</v>
      </c>
      <c r="I25" s="192">
        <f t="shared" si="1"/>
        <v>3988</v>
      </c>
      <c r="J25" s="195">
        <v>25</v>
      </c>
      <c r="K25" s="194">
        <v>8</v>
      </c>
      <c r="L25" s="194">
        <v>35</v>
      </c>
      <c r="M25" s="194">
        <v>50</v>
      </c>
      <c r="N25" s="194">
        <v>72</v>
      </c>
      <c r="O25" s="194">
        <v>551</v>
      </c>
      <c r="P25" s="195">
        <f t="shared" si="2"/>
        <v>741</v>
      </c>
      <c r="Q25" s="195">
        <f t="shared" si="3"/>
        <v>65</v>
      </c>
      <c r="R25" s="383">
        <f t="shared" si="0"/>
        <v>26</v>
      </c>
      <c r="S25" s="383">
        <f t="shared" si="0"/>
        <v>105</v>
      </c>
      <c r="T25" s="383">
        <f t="shared" si="0"/>
        <v>159</v>
      </c>
      <c r="U25" s="383">
        <f t="shared" si="0"/>
        <v>261</v>
      </c>
      <c r="V25" s="382">
        <f t="shared" si="0"/>
        <v>4113</v>
      </c>
      <c r="W25" s="382">
        <f t="shared" si="4"/>
        <v>4729</v>
      </c>
    </row>
    <row r="26" spans="1:23" x14ac:dyDescent="0.25">
      <c r="A26" s="439"/>
      <c r="B26" s="26" t="s">
        <v>68</v>
      </c>
      <c r="C26" s="194">
        <v>48</v>
      </c>
      <c r="D26" s="194">
        <v>24</v>
      </c>
      <c r="E26" s="194">
        <v>60</v>
      </c>
      <c r="F26" s="194">
        <v>136</v>
      </c>
      <c r="G26" s="194">
        <v>227</v>
      </c>
      <c r="H26" s="194">
        <v>4119</v>
      </c>
      <c r="I26" s="192">
        <f t="shared" si="1"/>
        <v>4614</v>
      </c>
      <c r="J26" s="195">
        <v>68</v>
      </c>
      <c r="K26" s="194">
        <v>27</v>
      </c>
      <c r="L26" s="194">
        <v>111</v>
      </c>
      <c r="M26" s="194">
        <v>149</v>
      </c>
      <c r="N26" s="194">
        <v>290</v>
      </c>
      <c r="O26" s="194">
        <v>1694</v>
      </c>
      <c r="P26" s="195">
        <f t="shared" si="2"/>
        <v>2339</v>
      </c>
      <c r="Q26" s="195">
        <f t="shared" si="3"/>
        <v>116</v>
      </c>
      <c r="R26" s="383">
        <f t="shared" si="3"/>
        <v>51</v>
      </c>
      <c r="S26" s="383">
        <f t="shared" si="3"/>
        <v>171</v>
      </c>
      <c r="T26" s="383">
        <f t="shared" si="3"/>
        <v>285</v>
      </c>
      <c r="U26" s="383">
        <f t="shared" si="3"/>
        <v>517</v>
      </c>
      <c r="V26" s="382">
        <f t="shared" ref="V26:V79" si="5">SUM(H26,O26)</f>
        <v>5813</v>
      </c>
      <c r="W26" s="382">
        <f t="shared" si="4"/>
        <v>6953</v>
      </c>
    </row>
    <row r="27" spans="1:23" x14ac:dyDescent="0.25">
      <c r="A27" s="439"/>
      <c r="B27" s="26" t="s">
        <v>69</v>
      </c>
      <c r="C27" s="194">
        <v>23</v>
      </c>
      <c r="D27" s="194">
        <v>15</v>
      </c>
      <c r="E27" s="194">
        <v>36</v>
      </c>
      <c r="F27" s="194">
        <v>58</v>
      </c>
      <c r="G27" s="194">
        <v>136</v>
      </c>
      <c r="H27" s="194">
        <v>2146</v>
      </c>
      <c r="I27" s="192">
        <f t="shared" si="1"/>
        <v>2414</v>
      </c>
      <c r="J27" s="195">
        <v>20</v>
      </c>
      <c r="K27" s="194">
        <v>8</v>
      </c>
      <c r="L27" s="194">
        <v>29</v>
      </c>
      <c r="M27" s="194">
        <v>23</v>
      </c>
      <c r="N27" s="194">
        <v>77</v>
      </c>
      <c r="O27" s="194">
        <v>439</v>
      </c>
      <c r="P27" s="195">
        <f t="shared" si="2"/>
        <v>596</v>
      </c>
      <c r="Q27" s="195">
        <f t="shared" si="3"/>
        <v>43</v>
      </c>
      <c r="R27" s="383">
        <f t="shared" si="3"/>
        <v>23</v>
      </c>
      <c r="S27" s="383">
        <f t="shared" si="3"/>
        <v>65</v>
      </c>
      <c r="T27" s="383">
        <f t="shared" si="3"/>
        <v>81</v>
      </c>
      <c r="U27" s="383">
        <f t="shared" si="3"/>
        <v>213</v>
      </c>
      <c r="V27" s="382">
        <f t="shared" si="5"/>
        <v>2585</v>
      </c>
      <c r="W27" s="382">
        <f t="shared" si="4"/>
        <v>3010</v>
      </c>
    </row>
    <row r="28" spans="1:23" x14ac:dyDescent="0.25">
      <c r="A28" s="439"/>
      <c r="B28" s="26" t="s">
        <v>70</v>
      </c>
      <c r="C28" s="194">
        <v>30</v>
      </c>
      <c r="D28" s="194">
        <v>16</v>
      </c>
      <c r="E28" s="194">
        <v>52</v>
      </c>
      <c r="F28" s="194">
        <v>65</v>
      </c>
      <c r="G28" s="194">
        <v>157</v>
      </c>
      <c r="H28" s="194">
        <v>3083</v>
      </c>
      <c r="I28" s="192">
        <f t="shared" si="1"/>
        <v>3403</v>
      </c>
      <c r="J28" s="195">
        <v>29</v>
      </c>
      <c r="K28" s="194">
        <v>17</v>
      </c>
      <c r="L28" s="194">
        <v>46</v>
      </c>
      <c r="M28" s="194">
        <v>77</v>
      </c>
      <c r="N28" s="194">
        <v>148</v>
      </c>
      <c r="O28" s="194">
        <v>719</v>
      </c>
      <c r="P28" s="195">
        <f t="shared" si="2"/>
        <v>1036</v>
      </c>
      <c r="Q28" s="195">
        <f t="shared" si="3"/>
        <v>59</v>
      </c>
      <c r="R28" s="383">
        <f t="shared" si="3"/>
        <v>33</v>
      </c>
      <c r="S28" s="383">
        <f t="shared" si="3"/>
        <v>98</v>
      </c>
      <c r="T28" s="383">
        <f t="shared" si="3"/>
        <v>142</v>
      </c>
      <c r="U28" s="383">
        <f t="shared" si="3"/>
        <v>305</v>
      </c>
      <c r="V28" s="382">
        <f t="shared" si="5"/>
        <v>3802</v>
      </c>
      <c r="W28" s="382">
        <f t="shared" si="4"/>
        <v>4439</v>
      </c>
    </row>
    <row r="29" spans="1:23" x14ac:dyDescent="0.25">
      <c r="A29" s="439"/>
      <c r="B29" s="26" t="s">
        <v>71</v>
      </c>
      <c r="C29" s="194">
        <v>22</v>
      </c>
      <c r="D29" s="194">
        <v>12</v>
      </c>
      <c r="E29" s="194">
        <v>41</v>
      </c>
      <c r="F29" s="194">
        <v>52</v>
      </c>
      <c r="G29" s="194">
        <v>105</v>
      </c>
      <c r="H29" s="194">
        <v>1573</v>
      </c>
      <c r="I29" s="192">
        <f t="shared" si="1"/>
        <v>1805</v>
      </c>
      <c r="J29" s="195">
        <v>12</v>
      </c>
      <c r="K29" s="194">
        <v>5</v>
      </c>
      <c r="L29" s="194">
        <v>16</v>
      </c>
      <c r="M29" s="194">
        <v>33</v>
      </c>
      <c r="N29" s="194">
        <v>48</v>
      </c>
      <c r="O29" s="194">
        <v>263</v>
      </c>
      <c r="P29" s="195">
        <f t="shared" si="2"/>
        <v>377</v>
      </c>
      <c r="Q29" s="195">
        <f t="shared" si="3"/>
        <v>34</v>
      </c>
      <c r="R29" s="383">
        <f t="shared" si="3"/>
        <v>17</v>
      </c>
      <c r="S29" s="383">
        <f t="shared" si="3"/>
        <v>57</v>
      </c>
      <c r="T29" s="383">
        <f t="shared" si="3"/>
        <v>85</v>
      </c>
      <c r="U29" s="383">
        <f t="shared" si="3"/>
        <v>153</v>
      </c>
      <c r="V29" s="382">
        <f t="shared" si="5"/>
        <v>1836</v>
      </c>
      <c r="W29" s="382">
        <f t="shared" si="4"/>
        <v>2182</v>
      </c>
    </row>
    <row r="30" spans="1:23" x14ac:dyDescent="0.25">
      <c r="A30" s="438" t="s">
        <v>127</v>
      </c>
      <c r="B30" s="26" t="s">
        <v>72</v>
      </c>
      <c r="C30" s="194">
        <v>72</v>
      </c>
      <c r="D30" s="194">
        <v>40</v>
      </c>
      <c r="E30" s="194">
        <v>100</v>
      </c>
      <c r="F30" s="194">
        <v>118</v>
      </c>
      <c r="G30" s="194">
        <v>250</v>
      </c>
      <c r="H30" s="194">
        <v>5020</v>
      </c>
      <c r="I30" s="192">
        <f t="shared" si="1"/>
        <v>5600</v>
      </c>
      <c r="J30" s="195">
        <v>140</v>
      </c>
      <c r="K30" s="194">
        <v>59</v>
      </c>
      <c r="L30" s="194">
        <v>171</v>
      </c>
      <c r="M30" s="194">
        <v>260</v>
      </c>
      <c r="N30" s="194">
        <v>501</v>
      </c>
      <c r="O30" s="194">
        <v>2898</v>
      </c>
      <c r="P30" s="195">
        <f t="shared" si="2"/>
        <v>4029</v>
      </c>
      <c r="Q30" s="195">
        <f t="shared" si="3"/>
        <v>212</v>
      </c>
      <c r="R30" s="383">
        <f t="shared" si="3"/>
        <v>99</v>
      </c>
      <c r="S30" s="383">
        <f t="shared" si="3"/>
        <v>271</v>
      </c>
      <c r="T30" s="383">
        <f t="shared" si="3"/>
        <v>378</v>
      </c>
      <c r="U30" s="383">
        <f t="shared" si="3"/>
        <v>751</v>
      </c>
      <c r="V30" s="382">
        <f t="shared" si="5"/>
        <v>7918</v>
      </c>
      <c r="W30" s="382">
        <f t="shared" si="4"/>
        <v>9629</v>
      </c>
    </row>
    <row r="31" spans="1:23" x14ac:dyDescent="0.25">
      <c r="A31" s="438"/>
      <c r="B31" s="26" t="s">
        <v>73</v>
      </c>
      <c r="C31" s="194">
        <v>22</v>
      </c>
      <c r="D31" s="194">
        <v>4</v>
      </c>
      <c r="E31" s="194">
        <v>33</v>
      </c>
      <c r="F31" s="194">
        <v>46</v>
      </c>
      <c r="G31" s="194">
        <v>108</v>
      </c>
      <c r="H31" s="194">
        <v>1981</v>
      </c>
      <c r="I31" s="192">
        <f t="shared" si="1"/>
        <v>2194</v>
      </c>
      <c r="J31" s="195">
        <v>20</v>
      </c>
      <c r="K31" s="194">
        <v>14</v>
      </c>
      <c r="L31" s="194">
        <v>46</v>
      </c>
      <c r="M31" s="194">
        <v>84</v>
      </c>
      <c r="N31" s="194">
        <v>158</v>
      </c>
      <c r="O31" s="194">
        <v>1141</v>
      </c>
      <c r="P31" s="195">
        <f t="shared" si="2"/>
        <v>1463</v>
      </c>
      <c r="Q31" s="195">
        <f t="shared" si="3"/>
        <v>42</v>
      </c>
      <c r="R31" s="383">
        <f t="shared" si="3"/>
        <v>18</v>
      </c>
      <c r="S31" s="383">
        <f t="shared" si="3"/>
        <v>79</v>
      </c>
      <c r="T31" s="383">
        <f t="shared" si="3"/>
        <v>130</v>
      </c>
      <c r="U31" s="383">
        <f t="shared" si="3"/>
        <v>266</v>
      </c>
      <c r="V31" s="382">
        <f t="shared" si="5"/>
        <v>3122</v>
      </c>
      <c r="W31" s="382">
        <f t="shared" si="4"/>
        <v>3657</v>
      </c>
    </row>
    <row r="32" spans="1:23" x14ac:dyDescent="0.25">
      <c r="A32" s="438"/>
      <c r="B32" s="26" t="s">
        <v>74</v>
      </c>
      <c r="C32" s="194">
        <v>29</v>
      </c>
      <c r="D32" s="194">
        <v>10</v>
      </c>
      <c r="E32" s="194">
        <v>35</v>
      </c>
      <c r="F32" s="194">
        <v>53</v>
      </c>
      <c r="G32" s="194">
        <v>86</v>
      </c>
      <c r="H32" s="194">
        <v>1918</v>
      </c>
      <c r="I32" s="192">
        <f t="shared" si="1"/>
        <v>2131</v>
      </c>
      <c r="J32" s="195">
        <v>55</v>
      </c>
      <c r="K32" s="194">
        <v>30</v>
      </c>
      <c r="L32" s="194">
        <v>103</v>
      </c>
      <c r="M32" s="194">
        <v>141</v>
      </c>
      <c r="N32" s="194">
        <v>205</v>
      </c>
      <c r="O32" s="194">
        <v>1284</v>
      </c>
      <c r="P32" s="195">
        <f t="shared" si="2"/>
        <v>1818</v>
      </c>
      <c r="Q32" s="195">
        <f t="shared" si="3"/>
        <v>84</v>
      </c>
      <c r="R32" s="383">
        <f t="shared" si="3"/>
        <v>40</v>
      </c>
      <c r="S32" s="383">
        <f t="shared" si="3"/>
        <v>138</v>
      </c>
      <c r="T32" s="383">
        <f t="shared" si="3"/>
        <v>194</v>
      </c>
      <c r="U32" s="383">
        <f t="shared" si="3"/>
        <v>291</v>
      </c>
      <c r="V32" s="382">
        <f t="shared" si="5"/>
        <v>3202</v>
      </c>
      <c r="W32" s="382">
        <f t="shared" si="4"/>
        <v>3949</v>
      </c>
    </row>
    <row r="33" spans="1:23" x14ac:dyDescent="0.25">
      <c r="A33" s="438"/>
      <c r="B33" s="26" t="s">
        <v>75</v>
      </c>
      <c r="C33" s="194">
        <v>23</v>
      </c>
      <c r="D33" s="194">
        <v>10</v>
      </c>
      <c r="E33" s="194">
        <v>42</v>
      </c>
      <c r="F33" s="194">
        <v>57</v>
      </c>
      <c r="G33" s="194">
        <v>151</v>
      </c>
      <c r="H33" s="194">
        <v>1982</v>
      </c>
      <c r="I33" s="192">
        <f t="shared" si="1"/>
        <v>2265</v>
      </c>
      <c r="J33" s="195">
        <v>14</v>
      </c>
      <c r="K33" s="194">
        <v>12</v>
      </c>
      <c r="L33" s="194">
        <v>28</v>
      </c>
      <c r="M33" s="194">
        <v>34</v>
      </c>
      <c r="N33" s="194">
        <v>73</v>
      </c>
      <c r="O33" s="194">
        <v>363</v>
      </c>
      <c r="P33" s="195">
        <f t="shared" si="2"/>
        <v>524</v>
      </c>
      <c r="Q33" s="195">
        <f t="shared" si="3"/>
        <v>37</v>
      </c>
      <c r="R33" s="383">
        <f t="shared" si="3"/>
        <v>22</v>
      </c>
      <c r="S33" s="383">
        <f t="shared" si="3"/>
        <v>70</v>
      </c>
      <c r="T33" s="383">
        <f t="shared" si="3"/>
        <v>91</v>
      </c>
      <c r="U33" s="383">
        <f t="shared" si="3"/>
        <v>224</v>
      </c>
      <c r="V33" s="382">
        <f t="shared" si="5"/>
        <v>2345</v>
      </c>
      <c r="W33" s="382">
        <f t="shared" si="4"/>
        <v>2789</v>
      </c>
    </row>
    <row r="34" spans="1:23" x14ac:dyDescent="0.25">
      <c r="A34" s="438"/>
      <c r="B34" s="26" t="s">
        <v>76</v>
      </c>
      <c r="C34" s="194">
        <v>15</v>
      </c>
      <c r="D34" s="194">
        <v>8</v>
      </c>
      <c r="E34" s="194">
        <v>19</v>
      </c>
      <c r="F34" s="194">
        <v>27</v>
      </c>
      <c r="G34" s="194">
        <v>41</v>
      </c>
      <c r="H34" s="194">
        <v>762</v>
      </c>
      <c r="I34" s="192">
        <f t="shared" si="1"/>
        <v>872</v>
      </c>
      <c r="J34" s="195">
        <v>5</v>
      </c>
      <c r="K34" s="194">
        <v>1</v>
      </c>
      <c r="L34" s="194">
        <v>10</v>
      </c>
      <c r="M34" s="194">
        <v>11</v>
      </c>
      <c r="N34" s="194">
        <v>14</v>
      </c>
      <c r="O34" s="194">
        <v>103</v>
      </c>
      <c r="P34" s="195">
        <f t="shared" si="2"/>
        <v>144</v>
      </c>
      <c r="Q34" s="195">
        <f t="shared" si="3"/>
        <v>20</v>
      </c>
      <c r="R34" s="383">
        <f t="shared" si="3"/>
        <v>9</v>
      </c>
      <c r="S34" s="383">
        <f t="shared" si="3"/>
        <v>29</v>
      </c>
      <c r="T34" s="383">
        <f t="shared" si="3"/>
        <v>38</v>
      </c>
      <c r="U34" s="383">
        <f t="shared" si="3"/>
        <v>55</v>
      </c>
      <c r="V34" s="382">
        <f t="shared" si="5"/>
        <v>865</v>
      </c>
      <c r="W34" s="382">
        <f t="shared" si="4"/>
        <v>1016</v>
      </c>
    </row>
    <row r="35" spans="1:23" x14ac:dyDescent="0.25">
      <c r="A35" s="438"/>
      <c r="B35" s="26" t="s">
        <v>77</v>
      </c>
      <c r="C35" s="194">
        <v>2</v>
      </c>
      <c r="D35" s="194">
        <v>2</v>
      </c>
      <c r="E35" s="194">
        <v>1</v>
      </c>
      <c r="F35" s="194">
        <v>1</v>
      </c>
      <c r="G35" s="194">
        <v>12</v>
      </c>
      <c r="H35" s="194">
        <v>116</v>
      </c>
      <c r="I35" s="192">
        <f t="shared" si="1"/>
        <v>134</v>
      </c>
      <c r="J35" s="195">
        <v>3</v>
      </c>
      <c r="K35" s="194">
        <v>2</v>
      </c>
      <c r="L35" s="194">
        <v>2</v>
      </c>
      <c r="M35" s="194">
        <v>3</v>
      </c>
      <c r="N35" s="194">
        <v>4</v>
      </c>
      <c r="O35" s="194">
        <v>44</v>
      </c>
      <c r="P35" s="195">
        <f t="shared" si="2"/>
        <v>58</v>
      </c>
      <c r="Q35" s="195">
        <f t="shared" si="3"/>
        <v>5</v>
      </c>
      <c r="R35" s="383">
        <f t="shared" si="3"/>
        <v>4</v>
      </c>
      <c r="S35" s="383">
        <f t="shared" si="3"/>
        <v>3</v>
      </c>
      <c r="T35" s="383">
        <f t="shared" si="3"/>
        <v>4</v>
      </c>
      <c r="U35" s="383">
        <f t="shared" si="3"/>
        <v>16</v>
      </c>
      <c r="V35" s="382">
        <f t="shared" si="5"/>
        <v>160</v>
      </c>
      <c r="W35" s="382">
        <f t="shared" si="4"/>
        <v>192</v>
      </c>
    </row>
    <row r="36" spans="1:23" x14ac:dyDescent="0.25">
      <c r="A36" s="438"/>
      <c r="B36" s="26" t="s">
        <v>78</v>
      </c>
      <c r="C36" s="194">
        <v>41</v>
      </c>
      <c r="D36" s="194">
        <v>22</v>
      </c>
      <c r="E36" s="194">
        <v>73</v>
      </c>
      <c r="F36" s="194">
        <v>93</v>
      </c>
      <c r="G36" s="194">
        <v>164</v>
      </c>
      <c r="H36" s="194">
        <v>2458</v>
      </c>
      <c r="I36" s="192">
        <f t="shared" si="1"/>
        <v>2851</v>
      </c>
      <c r="J36" s="195">
        <v>35</v>
      </c>
      <c r="K36" s="194">
        <v>16</v>
      </c>
      <c r="L36" s="194">
        <v>66</v>
      </c>
      <c r="M36" s="194">
        <v>90</v>
      </c>
      <c r="N36" s="194">
        <v>178</v>
      </c>
      <c r="O36" s="194">
        <v>880</v>
      </c>
      <c r="P36" s="195">
        <f t="shared" si="2"/>
        <v>1265</v>
      </c>
      <c r="Q36" s="195">
        <f t="shared" si="3"/>
        <v>76</v>
      </c>
      <c r="R36" s="383">
        <f t="shared" si="3"/>
        <v>38</v>
      </c>
      <c r="S36" s="383">
        <f t="shared" si="3"/>
        <v>139</v>
      </c>
      <c r="T36" s="383">
        <f t="shared" si="3"/>
        <v>183</v>
      </c>
      <c r="U36" s="383">
        <f t="shared" si="3"/>
        <v>342</v>
      </c>
      <c r="V36" s="382">
        <f t="shared" si="5"/>
        <v>3338</v>
      </c>
      <c r="W36" s="382">
        <f t="shared" si="4"/>
        <v>4116</v>
      </c>
    </row>
    <row r="37" spans="1:23" x14ac:dyDescent="0.25">
      <c r="A37" s="438"/>
      <c r="B37" s="26" t="s">
        <v>79</v>
      </c>
      <c r="C37" s="194">
        <v>30</v>
      </c>
      <c r="D37" s="194">
        <v>17</v>
      </c>
      <c r="E37" s="194">
        <v>56</v>
      </c>
      <c r="F37" s="194">
        <v>69</v>
      </c>
      <c r="G37" s="194">
        <v>118</v>
      </c>
      <c r="H37" s="194">
        <v>1850</v>
      </c>
      <c r="I37" s="192">
        <f t="shared" si="1"/>
        <v>2140</v>
      </c>
      <c r="J37" s="195">
        <v>85</v>
      </c>
      <c r="K37" s="194">
        <v>59</v>
      </c>
      <c r="L37" s="194">
        <v>198</v>
      </c>
      <c r="M37" s="194">
        <v>264</v>
      </c>
      <c r="N37" s="194">
        <v>462</v>
      </c>
      <c r="O37" s="194">
        <v>2404</v>
      </c>
      <c r="P37" s="195">
        <f t="shared" si="2"/>
        <v>3472</v>
      </c>
      <c r="Q37" s="195">
        <f t="shared" si="3"/>
        <v>115</v>
      </c>
      <c r="R37" s="383">
        <f t="shared" si="3"/>
        <v>76</v>
      </c>
      <c r="S37" s="383">
        <f t="shared" si="3"/>
        <v>254</v>
      </c>
      <c r="T37" s="383">
        <f t="shared" si="3"/>
        <v>333</v>
      </c>
      <c r="U37" s="383">
        <f t="shared" si="3"/>
        <v>580</v>
      </c>
      <c r="V37" s="382">
        <f t="shared" si="5"/>
        <v>4254</v>
      </c>
      <c r="W37" s="382">
        <f t="shared" si="4"/>
        <v>5612</v>
      </c>
    </row>
    <row r="38" spans="1:23" x14ac:dyDescent="0.25">
      <c r="A38" s="438"/>
      <c r="B38" s="26" t="s">
        <v>80</v>
      </c>
      <c r="C38" s="194">
        <v>1</v>
      </c>
      <c r="D38" s="194">
        <v>1</v>
      </c>
      <c r="E38" s="194">
        <v>2</v>
      </c>
      <c r="F38" s="194">
        <v>10</v>
      </c>
      <c r="G38" s="194">
        <v>10</v>
      </c>
      <c r="H38" s="194">
        <v>424</v>
      </c>
      <c r="I38" s="192">
        <f t="shared" si="1"/>
        <v>448</v>
      </c>
      <c r="J38" s="195"/>
      <c r="K38" s="194"/>
      <c r="L38" s="194">
        <v>2</v>
      </c>
      <c r="M38" s="194">
        <v>7</v>
      </c>
      <c r="N38" s="194">
        <v>16</v>
      </c>
      <c r="O38" s="194">
        <v>92</v>
      </c>
      <c r="P38" s="195">
        <f t="shared" si="2"/>
        <v>117</v>
      </c>
      <c r="Q38" s="195">
        <f t="shared" si="3"/>
        <v>1</v>
      </c>
      <c r="R38" s="383">
        <f t="shared" si="3"/>
        <v>1</v>
      </c>
      <c r="S38" s="383">
        <f t="shared" si="3"/>
        <v>4</v>
      </c>
      <c r="T38" s="383">
        <f t="shared" si="3"/>
        <v>17</v>
      </c>
      <c r="U38" s="383">
        <f t="shared" si="3"/>
        <v>26</v>
      </c>
      <c r="V38" s="382">
        <f t="shared" si="5"/>
        <v>516</v>
      </c>
      <c r="W38" s="382">
        <f t="shared" si="4"/>
        <v>565</v>
      </c>
    </row>
    <row r="39" spans="1:23" x14ac:dyDescent="0.25">
      <c r="A39" s="438" t="s">
        <v>128</v>
      </c>
      <c r="B39" s="26" t="s">
        <v>81</v>
      </c>
      <c r="C39" s="194">
        <v>56</v>
      </c>
      <c r="D39" s="194">
        <v>20</v>
      </c>
      <c r="E39" s="194">
        <v>95</v>
      </c>
      <c r="F39" s="194">
        <v>136</v>
      </c>
      <c r="G39" s="194">
        <v>271</v>
      </c>
      <c r="H39" s="194">
        <v>4909</v>
      </c>
      <c r="I39" s="192">
        <f t="shared" si="1"/>
        <v>5487</v>
      </c>
      <c r="J39" s="195">
        <v>29</v>
      </c>
      <c r="K39" s="194">
        <v>19</v>
      </c>
      <c r="L39" s="194">
        <v>48</v>
      </c>
      <c r="M39" s="194">
        <v>82</v>
      </c>
      <c r="N39" s="194">
        <v>143</v>
      </c>
      <c r="O39" s="194">
        <v>849</v>
      </c>
      <c r="P39" s="195">
        <f t="shared" si="2"/>
        <v>1170</v>
      </c>
      <c r="Q39" s="195">
        <f t="shared" si="3"/>
        <v>85</v>
      </c>
      <c r="R39" s="383">
        <f t="shared" si="3"/>
        <v>39</v>
      </c>
      <c r="S39" s="383">
        <f t="shared" si="3"/>
        <v>143</v>
      </c>
      <c r="T39" s="383">
        <f t="shared" si="3"/>
        <v>218</v>
      </c>
      <c r="U39" s="383">
        <f t="shared" si="3"/>
        <v>414</v>
      </c>
      <c r="V39" s="382">
        <f t="shared" si="5"/>
        <v>5758</v>
      </c>
      <c r="W39" s="382">
        <f t="shared" si="4"/>
        <v>6657</v>
      </c>
    </row>
    <row r="40" spans="1:23" x14ac:dyDescent="0.25">
      <c r="A40" s="438"/>
      <c r="B40" s="26" t="s">
        <v>82</v>
      </c>
      <c r="C40" s="194">
        <v>20</v>
      </c>
      <c r="D40" s="194">
        <v>8</v>
      </c>
      <c r="E40" s="194">
        <v>33</v>
      </c>
      <c r="F40" s="194">
        <v>50</v>
      </c>
      <c r="G40" s="194">
        <v>78</v>
      </c>
      <c r="H40" s="194">
        <v>1340</v>
      </c>
      <c r="I40" s="192">
        <f t="shared" si="1"/>
        <v>1529</v>
      </c>
      <c r="J40" s="195">
        <v>9</v>
      </c>
      <c r="K40" s="194">
        <v>4</v>
      </c>
      <c r="L40" s="194">
        <v>18</v>
      </c>
      <c r="M40" s="194">
        <v>29</v>
      </c>
      <c r="N40" s="194">
        <v>38</v>
      </c>
      <c r="O40" s="194">
        <v>166</v>
      </c>
      <c r="P40" s="195">
        <f t="shared" si="2"/>
        <v>264</v>
      </c>
      <c r="Q40" s="195">
        <f t="shared" si="3"/>
        <v>29</v>
      </c>
      <c r="R40" s="383">
        <f t="shared" si="3"/>
        <v>12</v>
      </c>
      <c r="S40" s="383">
        <f t="shared" si="3"/>
        <v>51</v>
      </c>
      <c r="T40" s="383">
        <f t="shared" si="3"/>
        <v>79</v>
      </c>
      <c r="U40" s="383">
        <f t="shared" si="3"/>
        <v>116</v>
      </c>
      <c r="V40" s="382">
        <f t="shared" si="5"/>
        <v>1506</v>
      </c>
      <c r="W40" s="382">
        <f t="shared" si="4"/>
        <v>1793</v>
      </c>
    </row>
    <row r="41" spans="1:23" x14ac:dyDescent="0.25">
      <c r="A41" s="438"/>
      <c r="B41" s="26" t="s">
        <v>83</v>
      </c>
      <c r="C41" s="194">
        <v>35</v>
      </c>
      <c r="D41" s="194">
        <v>20</v>
      </c>
      <c r="E41" s="194">
        <v>62</v>
      </c>
      <c r="F41" s="194">
        <v>73</v>
      </c>
      <c r="G41" s="194">
        <v>130</v>
      </c>
      <c r="H41" s="194">
        <v>2704</v>
      </c>
      <c r="I41" s="192">
        <f t="shared" si="1"/>
        <v>3024</v>
      </c>
      <c r="J41" s="195">
        <v>20</v>
      </c>
      <c r="K41" s="194">
        <v>11</v>
      </c>
      <c r="L41" s="194">
        <v>36</v>
      </c>
      <c r="M41" s="194">
        <v>49</v>
      </c>
      <c r="N41" s="194">
        <v>85</v>
      </c>
      <c r="O41" s="194">
        <v>645</v>
      </c>
      <c r="P41" s="195">
        <f t="shared" si="2"/>
        <v>846</v>
      </c>
      <c r="Q41" s="195">
        <f t="shared" si="3"/>
        <v>55</v>
      </c>
      <c r="R41" s="383">
        <f t="shared" si="3"/>
        <v>31</v>
      </c>
      <c r="S41" s="383">
        <f t="shared" si="3"/>
        <v>98</v>
      </c>
      <c r="T41" s="383">
        <f t="shared" si="3"/>
        <v>122</v>
      </c>
      <c r="U41" s="383">
        <f t="shared" si="3"/>
        <v>215</v>
      </c>
      <c r="V41" s="382">
        <f t="shared" si="5"/>
        <v>3349</v>
      </c>
      <c r="W41" s="382">
        <f t="shared" si="4"/>
        <v>3870</v>
      </c>
    </row>
    <row r="42" spans="1:23" x14ac:dyDescent="0.25">
      <c r="A42" s="438"/>
      <c r="B42" s="26" t="s">
        <v>84</v>
      </c>
      <c r="C42" s="194">
        <v>31</v>
      </c>
      <c r="D42" s="194">
        <v>21</v>
      </c>
      <c r="E42" s="194">
        <v>47</v>
      </c>
      <c r="F42" s="194">
        <v>78</v>
      </c>
      <c r="G42" s="194">
        <v>132</v>
      </c>
      <c r="H42" s="194">
        <v>2285</v>
      </c>
      <c r="I42" s="192">
        <f t="shared" si="1"/>
        <v>2594</v>
      </c>
      <c r="J42" s="195">
        <v>44</v>
      </c>
      <c r="K42" s="194">
        <v>31</v>
      </c>
      <c r="L42" s="194">
        <v>72</v>
      </c>
      <c r="M42" s="194">
        <v>106</v>
      </c>
      <c r="N42" s="194">
        <v>172</v>
      </c>
      <c r="O42" s="194">
        <v>941</v>
      </c>
      <c r="P42" s="195">
        <f t="shared" si="2"/>
        <v>1366</v>
      </c>
      <c r="Q42" s="195">
        <f t="shared" si="3"/>
        <v>75</v>
      </c>
      <c r="R42" s="383">
        <f t="shared" si="3"/>
        <v>52</v>
      </c>
      <c r="S42" s="383">
        <f t="shared" si="3"/>
        <v>119</v>
      </c>
      <c r="T42" s="383">
        <f t="shared" si="3"/>
        <v>184</v>
      </c>
      <c r="U42" s="383">
        <f t="shared" si="3"/>
        <v>304</v>
      </c>
      <c r="V42" s="382">
        <f t="shared" si="5"/>
        <v>3226</v>
      </c>
      <c r="W42" s="382">
        <f t="shared" si="4"/>
        <v>3960</v>
      </c>
    </row>
    <row r="43" spans="1:23" x14ac:dyDescent="0.25">
      <c r="A43" s="438"/>
      <c r="B43" s="26" t="s">
        <v>85</v>
      </c>
      <c r="C43" s="194">
        <v>18</v>
      </c>
      <c r="D43" s="194">
        <v>15</v>
      </c>
      <c r="E43" s="194">
        <v>31</v>
      </c>
      <c r="F43" s="194">
        <v>43</v>
      </c>
      <c r="G43" s="194">
        <v>96</v>
      </c>
      <c r="H43" s="194">
        <v>1535</v>
      </c>
      <c r="I43" s="192">
        <f t="shared" si="1"/>
        <v>1738</v>
      </c>
      <c r="J43" s="195">
        <v>12</v>
      </c>
      <c r="K43" s="194">
        <v>4</v>
      </c>
      <c r="L43" s="194">
        <v>13</v>
      </c>
      <c r="M43" s="194">
        <v>28</v>
      </c>
      <c r="N43" s="194">
        <v>39</v>
      </c>
      <c r="O43" s="194">
        <v>253</v>
      </c>
      <c r="P43" s="195">
        <f t="shared" si="2"/>
        <v>349</v>
      </c>
      <c r="Q43" s="195">
        <f t="shared" si="3"/>
        <v>30</v>
      </c>
      <c r="R43" s="383">
        <f t="shared" si="3"/>
        <v>19</v>
      </c>
      <c r="S43" s="383">
        <f t="shared" si="3"/>
        <v>44</v>
      </c>
      <c r="T43" s="383">
        <f t="shared" si="3"/>
        <v>71</v>
      </c>
      <c r="U43" s="383">
        <f t="shared" si="3"/>
        <v>135</v>
      </c>
      <c r="V43" s="382">
        <f t="shared" si="5"/>
        <v>1788</v>
      </c>
      <c r="W43" s="382">
        <f t="shared" si="4"/>
        <v>2087</v>
      </c>
    </row>
    <row r="44" spans="1:23" x14ac:dyDescent="0.25">
      <c r="A44" s="438"/>
      <c r="B44" s="26" t="s">
        <v>86</v>
      </c>
      <c r="C44" s="194">
        <v>17</v>
      </c>
      <c r="D44" s="194">
        <v>9</v>
      </c>
      <c r="E44" s="194">
        <v>32</v>
      </c>
      <c r="F44" s="194">
        <v>38</v>
      </c>
      <c r="G44" s="194">
        <v>86</v>
      </c>
      <c r="H44" s="194">
        <v>1616</v>
      </c>
      <c r="I44" s="192">
        <f t="shared" si="1"/>
        <v>1798</v>
      </c>
      <c r="J44" s="195">
        <v>14</v>
      </c>
      <c r="K44" s="194">
        <v>5</v>
      </c>
      <c r="L44" s="194">
        <v>16</v>
      </c>
      <c r="M44" s="194">
        <v>17</v>
      </c>
      <c r="N44" s="194">
        <v>35</v>
      </c>
      <c r="O44" s="194">
        <v>181</v>
      </c>
      <c r="P44" s="195">
        <f t="shared" si="2"/>
        <v>268</v>
      </c>
      <c r="Q44" s="195">
        <f t="shared" si="3"/>
        <v>31</v>
      </c>
      <c r="R44" s="383">
        <f t="shared" si="3"/>
        <v>14</v>
      </c>
      <c r="S44" s="383">
        <f t="shared" si="3"/>
        <v>48</v>
      </c>
      <c r="T44" s="383">
        <f t="shared" si="3"/>
        <v>55</v>
      </c>
      <c r="U44" s="383">
        <f t="shared" si="3"/>
        <v>121</v>
      </c>
      <c r="V44" s="382">
        <f t="shared" si="5"/>
        <v>1797</v>
      </c>
      <c r="W44" s="382">
        <f t="shared" si="4"/>
        <v>2066</v>
      </c>
    </row>
    <row r="45" spans="1:23" x14ac:dyDescent="0.25">
      <c r="A45" s="438"/>
      <c r="B45" s="26" t="s">
        <v>87</v>
      </c>
      <c r="C45" s="194">
        <v>4</v>
      </c>
      <c r="D45" s="194">
        <v>1</v>
      </c>
      <c r="E45" s="194">
        <v>8</v>
      </c>
      <c r="F45" s="194">
        <v>4</v>
      </c>
      <c r="G45" s="194">
        <v>26</v>
      </c>
      <c r="H45" s="194">
        <v>357</v>
      </c>
      <c r="I45" s="192">
        <f t="shared" si="1"/>
        <v>400</v>
      </c>
      <c r="J45" s="195">
        <v>3</v>
      </c>
      <c r="K45" s="194"/>
      <c r="L45" s="194">
        <v>2</v>
      </c>
      <c r="M45" s="194">
        <v>6</v>
      </c>
      <c r="N45" s="194">
        <v>10</v>
      </c>
      <c r="O45" s="194">
        <v>67</v>
      </c>
      <c r="P45" s="195">
        <f t="shared" si="2"/>
        <v>88</v>
      </c>
      <c r="Q45" s="195">
        <f t="shared" si="3"/>
        <v>7</v>
      </c>
      <c r="R45" s="383">
        <f t="shared" si="3"/>
        <v>1</v>
      </c>
      <c r="S45" s="383">
        <f t="shared" si="3"/>
        <v>10</v>
      </c>
      <c r="T45" s="383">
        <f t="shared" si="3"/>
        <v>10</v>
      </c>
      <c r="U45" s="383">
        <f t="shared" si="3"/>
        <v>36</v>
      </c>
      <c r="V45" s="382">
        <f t="shared" si="5"/>
        <v>424</v>
      </c>
      <c r="W45" s="382">
        <f t="shared" si="4"/>
        <v>488</v>
      </c>
    </row>
    <row r="46" spans="1:23" x14ac:dyDescent="0.25">
      <c r="A46" s="438" t="s">
        <v>129</v>
      </c>
      <c r="B46" s="26" t="s">
        <v>88</v>
      </c>
      <c r="C46" s="194">
        <v>7</v>
      </c>
      <c r="D46" s="194">
        <v>4</v>
      </c>
      <c r="E46" s="194">
        <v>13</v>
      </c>
      <c r="F46" s="194">
        <v>15</v>
      </c>
      <c r="G46" s="194">
        <v>44</v>
      </c>
      <c r="H46" s="194">
        <v>1412</v>
      </c>
      <c r="I46" s="192">
        <f t="shared" si="1"/>
        <v>1495</v>
      </c>
      <c r="J46" s="195">
        <v>108</v>
      </c>
      <c r="K46" s="194">
        <v>57</v>
      </c>
      <c r="L46" s="194">
        <v>167</v>
      </c>
      <c r="M46" s="194">
        <v>245</v>
      </c>
      <c r="N46" s="194">
        <v>489</v>
      </c>
      <c r="O46" s="194">
        <v>2816</v>
      </c>
      <c r="P46" s="195">
        <f t="shared" si="2"/>
        <v>3882</v>
      </c>
      <c r="Q46" s="195">
        <f t="shared" si="3"/>
        <v>115</v>
      </c>
      <c r="R46" s="383">
        <f t="shared" si="3"/>
        <v>61</v>
      </c>
      <c r="S46" s="383">
        <f t="shared" si="3"/>
        <v>180</v>
      </c>
      <c r="T46" s="383">
        <f t="shared" si="3"/>
        <v>260</v>
      </c>
      <c r="U46" s="383">
        <f t="shared" si="3"/>
        <v>533</v>
      </c>
      <c r="V46" s="382">
        <f t="shared" si="5"/>
        <v>4228</v>
      </c>
      <c r="W46" s="382">
        <f t="shared" si="4"/>
        <v>5377</v>
      </c>
    </row>
    <row r="47" spans="1:23" x14ac:dyDescent="0.25">
      <c r="A47" s="438"/>
      <c r="B47" s="26" t="s">
        <v>89</v>
      </c>
      <c r="C47" s="194">
        <v>36</v>
      </c>
      <c r="D47" s="194">
        <v>17</v>
      </c>
      <c r="E47" s="194">
        <v>52</v>
      </c>
      <c r="F47" s="194">
        <v>57</v>
      </c>
      <c r="G47" s="194">
        <v>106</v>
      </c>
      <c r="H47" s="194">
        <v>2676</v>
      </c>
      <c r="I47" s="192">
        <f t="shared" si="1"/>
        <v>2944</v>
      </c>
      <c r="J47" s="195">
        <v>154</v>
      </c>
      <c r="K47" s="194">
        <v>87</v>
      </c>
      <c r="L47" s="194">
        <v>269</v>
      </c>
      <c r="M47" s="194">
        <v>301</v>
      </c>
      <c r="N47" s="194">
        <v>700</v>
      </c>
      <c r="O47" s="194">
        <v>4064</v>
      </c>
      <c r="P47" s="195">
        <f t="shared" si="2"/>
        <v>5575</v>
      </c>
      <c r="Q47" s="195">
        <f t="shared" si="3"/>
        <v>190</v>
      </c>
      <c r="R47" s="383">
        <f t="shared" si="3"/>
        <v>104</v>
      </c>
      <c r="S47" s="383">
        <f t="shared" si="3"/>
        <v>321</v>
      </c>
      <c r="T47" s="383">
        <f t="shared" si="3"/>
        <v>358</v>
      </c>
      <c r="U47" s="383">
        <f t="shared" si="3"/>
        <v>806</v>
      </c>
      <c r="V47" s="382">
        <f t="shared" si="5"/>
        <v>6740</v>
      </c>
      <c r="W47" s="382">
        <f t="shared" si="4"/>
        <v>8519</v>
      </c>
    </row>
    <row r="48" spans="1:23" x14ac:dyDescent="0.25">
      <c r="A48" s="438"/>
      <c r="B48" s="26" t="s">
        <v>90</v>
      </c>
      <c r="C48" s="194">
        <v>30</v>
      </c>
      <c r="D48" s="194">
        <v>13</v>
      </c>
      <c r="E48" s="194">
        <v>41</v>
      </c>
      <c r="F48" s="194">
        <v>56</v>
      </c>
      <c r="G48" s="194">
        <v>112</v>
      </c>
      <c r="H48" s="194">
        <v>2364</v>
      </c>
      <c r="I48" s="192">
        <f t="shared" si="1"/>
        <v>2616</v>
      </c>
      <c r="J48" s="195">
        <v>69</v>
      </c>
      <c r="K48" s="194">
        <v>35</v>
      </c>
      <c r="L48" s="194">
        <v>105</v>
      </c>
      <c r="M48" s="194">
        <v>111</v>
      </c>
      <c r="N48" s="194">
        <v>217</v>
      </c>
      <c r="O48" s="194">
        <v>1464</v>
      </c>
      <c r="P48" s="195">
        <f t="shared" si="2"/>
        <v>2001</v>
      </c>
      <c r="Q48" s="195">
        <f t="shared" si="3"/>
        <v>99</v>
      </c>
      <c r="R48" s="383">
        <f t="shared" si="3"/>
        <v>48</v>
      </c>
      <c r="S48" s="383">
        <f t="shared" si="3"/>
        <v>146</v>
      </c>
      <c r="T48" s="383">
        <f t="shared" si="3"/>
        <v>167</v>
      </c>
      <c r="U48" s="383">
        <f t="shared" si="3"/>
        <v>329</v>
      </c>
      <c r="V48" s="382">
        <f t="shared" si="5"/>
        <v>3828</v>
      </c>
      <c r="W48" s="382">
        <f t="shared" si="4"/>
        <v>4617</v>
      </c>
    </row>
    <row r="49" spans="1:23" x14ac:dyDescent="0.25">
      <c r="A49" s="438"/>
      <c r="B49" s="26" t="s">
        <v>91</v>
      </c>
      <c r="C49" s="194">
        <v>17</v>
      </c>
      <c r="D49" s="194">
        <v>13</v>
      </c>
      <c r="E49" s="194">
        <v>47</v>
      </c>
      <c r="F49" s="194">
        <v>40</v>
      </c>
      <c r="G49" s="194">
        <v>112</v>
      </c>
      <c r="H49" s="194">
        <v>1661</v>
      </c>
      <c r="I49" s="192">
        <f t="shared" si="1"/>
        <v>1890</v>
      </c>
      <c r="J49" s="195">
        <v>29</v>
      </c>
      <c r="K49" s="194">
        <v>12</v>
      </c>
      <c r="L49" s="194">
        <v>47</v>
      </c>
      <c r="M49" s="194">
        <v>65</v>
      </c>
      <c r="N49" s="194">
        <v>119</v>
      </c>
      <c r="O49" s="194">
        <v>792</v>
      </c>
      <c r="P49" s="195">
        <f t="shared" si="2"/>
        <v>1064</v>
      </c>
      <c r="Q49" s="195">
        <f t="shared" si="3"/>
        <v>46</v>
      </c>
      <c r="R49" s="383">
        <f t="shared" si="3"/>
        <v>25</v>
      </c>
      <c r="S49" s="383">
        <f t="shared" si="3"/>
        <v>94</v>
      </c>
      <c r="T49" s="383">
        <f t="shared" si="3"/>
        <v>105</v>
      </c>
      <c r="U49" s="383">
        <f t="shared" si="3"/>
        <v>231</v>
      </c>
      <c r="V49" s="382">
        <f t="shared" si="5"/>
        <v>2453</v>
      </c>
      <c r="W49" s="382">
        <f t="shared" si="4"/>
        <v>2954</v>
      </c>
    </row>
    <row r="50" spans="1:23" x14ac:dyDescent="0.25">
      <c r="A50" s="438"/>
      <c r="B50" s="26" t="s">
        <v>92</v>
      </c>
      <c r="C50" s="194">
        <v>53</v>
      </c>
      <c r="D50" s="194">
        <v>30</v>
      </c>
      <c r="E50" s="194">
        <v>82</v>
      </c>
      <c r="F50" s="194">
        <v>91</v>
      </c>
      <c r="G50" s="194">
        <v>236</v>
      </c>
      <c r="H50" s="194">
        <v>4377</v>
      </c>
      <c r="I50" s="192">
        <f t="shared" si="1"/>
        <v>4869</v>
      </c>
      <c r="J50" s="195">
        <v>168</v>
      </c>
      <c r="K50" s="194">
        <v>101</v>
      </c>
      <c r="L50" s="194">
        <v>278</v>
      </c>
      <c r="M50" s="194">
        <v>332</v>
      </c>
      <c r="N50" s="194">
        <v>619</v>
      </c>
      <c r="O50" s="194">
        <v>3821</v>
      </c>
      <c r="P50" s="195">
        <f t="shared" si="2"/>
        <v>5319</v>
      </c>
      <c r="Q50" s="195">
        <f t="shared" si="3"/>
        <v>221</v>
      </c>
      <c r="R50" s="383">
        <f t="shared" si="3"/>
        <v>131</v>
      </c>
      <c r="S50" s="383">
        <f t="shared" si="3"/>
        <v>360</v>
      </c>
      <c r="T50" s="383">
        <f t="shared" si="3"/>
        <v>423</v>
      </c>
      <c r="U50" s="383">
        <f t="shared" si="3"/>
        <v>855</v>
      </c>
      <c r="V50" s="382">
        <f t="shared" si="5"/>
        <v>8198</v>
      </c>
      <c r="W50" s="382">
        <f t="shared" si="4"/>
        <v>10188</v>
      </c>
    </row>
    <row r="51" spans="1:23" x14ac:dyDescent="0.25">
      <c r="A51" s="438"/>
      <c r="B51" s="26" t="s">
        <v>93</v>
      </c>
      <c r="C51" s="194">
        <v>53</v>
      </c>
      <c r="D51" s="194">
        <v>26</v>
      </c>
      <c r="E51" s="194">
        <v>74</v>
      </c>
      <c r="F51" s="194">
        <v>108</v>
      </c>
      <c r="G51" s="194">
        <v>240</v>
      </c>
      <c r="H51" s="194">
        <v>4613</v>
      </c>
      <c r="I51" s="192">
        <f t="shared" si="1"/>
        <v>5114</v>
      </c>
      <c r="J51" s="195">
        <v>178</v>
      </c>
      <c r="K51" s="194">
        <v>81</v>
      </c>
      <c r="L51" s="194">
        <v>261</v>
      </c>
      <c r="M51" s="194">
        <v>340</v>
      </c>
      <c r="N51" s="194">
        <v>712</v>
      </c>
      <c r="O51" s="194">
        <v>4158</v>
      </c>
      <c r="P51" s="195">
        <f t="shared" si="2"/>
        <v>5730</v>
      </c>
      <c r="Q51" s="195">
        <f t="shared" si="3"/>
        <v>231</v>
      </c>
      <c r="R51" s="383">
        <f t="shared" si="3"/>
        <v>107</v>
      </c>
      <c r="S51" s="383">
        <f t="shared" si="3"/>
        <v>335</v>
      </c>
      <c r="T51" s="383">
        <f t="shared" si="3"/>
        <v>448</v>
      </c>
      <c r="U51" s="383">
        <f t="shared" si="3"/>
        <v>952</v>
      </c>
      <c r="V51" s="382">
        <f t="shared" si="5"/>
        <v>8771</v>
      </c>
      <c r="W51" s="382">
        <f t="shared" si="4"/>
        <v>10844</v>
      </c>
    </row>
    <row r="52" spans="1:23" x14ac:dyDescent="0.25">
      <c r="A52" s="438"/>
      <c r="B52" s="26" t="s">
        <v>94</v>
      </c>
      <c r="C52" s="194">
        <v>32</v>
      </c>
      <c r="D52" s="194">
        <v>17</v>
      </c>
      <c r="E52" s="194">
        <v>38</v>
      </c>
      <c r="F52" s="194">
        <v>48</v>
      </c>
      <c r="G52" s="194">
        <v>119</v>
      </c>
      <c r="H52" s="194">
        <v>2455</v>
      </c>
      <c r="I52" s="192">
        <f t="shared" si="1"/>
        <v>2709</v>
      </c>
      <c r="J52" s="195">
        <v>40</v>
      </c>
      <c r="K52" s="194">
        <v>15</v>
      </c>
      <c r="L52" s="194">
        <v>67</v>
      </c>
      <c r="M52" s="194">
        <v>83</v>
      </c>
      <c r="N52" s="194">
        <v>133</v>
      </c>
      <c r="O52" s="194">
        <v>867</v>
      </c>
      <c r="P52" s="195">
        <f t="shared" si="2"/>
        <v>1205</v>
      </c>
      <c r="Q52" s="195">
        <f t="shared" si="3"/>
        <v>72</v>
      </c>
      <c r="R52" s="383">
        <f t="shared" si="3"/>
        <v>32</v>
      </c>
      <c r="S52" s="383">
        <f t="shared" si="3"/>
        <v>105</v>
      </c>
      <c r="T52" s="383">
        <f t="shared" si="3"/>
        <v>131</v>
      </c>
      <c r="U52" s="383">
        <f t="shared" si="3"/>
        <v>252</v>
      </c>
      <c r="V52" s="382">
        <f t="shared" si="5"/>
        <v>3322</v>
      </c>
      <c r="W52" s="382">
        <f t="shared" si="4"/>
        <v>3914</v>
      </c>
    </row>
    <row r="53" spans="1:23" x14ac:dyDescent="0.25">
      <c r="A53" s="438"/>
      <c r="B53" s="26" t="s">
        <v>95</v>
      </c>
      <c r="C53" s="194">
        <v>46</v>
      </c>
      <c r="D53" s="194">
        <v>24</v>
      </c>
      <c r="E53" s="194">
        <v>69</v>
      </c>
      <c r="F53" s="194">
        <v>102</v>
      </c>
      <c r="G53" s="194">
        <v>266</v>
      </c>
      <c r="H53" s="194">
        <v>4972</v>
      </c>
      <c r="I53" s="192">
        <f t="shared" si="1"/>
        <v>5479</v>
      </c>
      <c r="J53" s="195">
        <v>110</v>
      </c>
      <c r="K53" s="194">
        <v>63</v>
      </c>
      <c r="L53" s="194">
        <v>158</v>
      </c>
      <c r="M53" s="194">
        <v>222</v>
      </c>
      <c r="N53" s="194">
        <v>365</v>
      </c>
      <c r="O53" s="194">
        <v>2590</v>
      </c>
      <c r="P53" s="195">
        <f t="shared" si="2"/>
        <v>3508</v>
      </c>
      <c r="Q53" s="195">
        <f t="shared" si="3"/>
        <v>156</v>
      </c>
      <c r="R53" s="383">
        <f t="shared" si="3"/>
        <v>87</v>
      </c>
      <c r="S53" s="383">
        <f t="shared" si="3"/>
        <v>227</v>
      </c>
      <c r="T53" s="383">
        <f t="shared" si="3"/>
        <v>324</v>
      </c>
      <c r="U53" s="383">
        <f t="shared" si="3"/>
        <v>631</v>
      </c>
      <c r="V53" s="382">
        <f t="shared" si="5"/>
        <v>7562</v>
      </c>
      <c r="W53" s="382">
        <f t="shared" si="4"/>
        <v>8987</v>
      </c>
    </row>
    <row r="54" spans="1:23" x14ac:dyDescent="0.25">
      <c r="A54" s="438"/>
      <c r="B54" s="26" t="s">
        <v>96</v>
      </c>
      <c r="C54" s="194">
        <v>20</v>
      </c>
      <c r="D54" s="194">
        <v>11</v>
      </c>
      <c r="E54" s="194">
        <v>25</v>
      </c>
      <c r="F54" s="194">
        <v>28</v>
      </c>
      <c r="G54" s="194">
        <v>76</v>
      </c>
      <c r="H54" s="194">
        <v>1308</v>
      </c>
      <c r="I54" s="192">
        <f t="shared" si="1"/>
        <v>1468</v>
      </c>
      <c r="J54" s="195">
        <v>46</v>
      </c>
      <c r="K54" s="194">
        <v>17</v>
      </c>
      <c r="L54" s="194">
        <v>54</v>
      </c>
      <c r="M54" s="194">
        <v>59</v>
      </c>
      <c r="N54" s="194">
        <v>111</v>
      </c>
      <c r="O54" s="194">
        <v>839</v>
      </c>
      <c r="P54" s="195">
        <f t="shared" si="2"/>
        <v>1126</v>
      </c>
      <c r="Q54" s="195">
        <f t="shared" si="3"/>
        <v>66</v>
      </c>
      <c r="R54" s="383">
        <f t="shared" si="3"/>
        <v>28</v>
      </c>
      <c r="S54" s="383">
        <f t="shared" si="3"/>
        <v>79</v>
      </c>
      <c r="T54" s="383">
        <f t="shared" si="3"/>
        <v>87</v>
      </c>
      <c r="U54" s="383">
        <f t="shared" si="3"/>
        <v>187</v>
      </c>
      <c r="V54" s="382">
        <f t="shared" si="5"/>
        <v>2147</v>
      </c>
      <c r="W54" s="382">
        <f t="shared" si="4"/>
        <v>2594</v>
      </c>
    </row>
    <row r="55" spans="1:23" x14ac:dyDescent="0.25">
      <c r="A55" s="438"/>
      <c r="B55" s="26" t="s">
        <v>97</v>
      </c>
      <c r="C55" s="194">
        <v>42</v>
      </c>
      <c r="D55" s="194">
        <v>24</v>
      </c>
      <c r="E55" s="194">
        <v>55</v>
      </c>
      <c r="F55" s="194">
        <v>92</v>
      </c>
      <c r="G55" s="194">
        <v>226</v>
      </c>
      <c r="H55" s="194">
        <v>3139</v>
      </c>
      <c r="I55" s="192">
        <f t="shared" si="1"/>
        <v>3578</v>
      </c>
      <c r="J55" s="195">
        <v>35</v>
      </c>
      <c r="K55" s="194">
        <v>12</v>
      </c>
      <c r="L55" s="194">
        <v>48</v>
      </c>
      <c r="M55" s="194">
        <v>87</v>
      </c>
      <c r="N55" s="194">
        <v>125</v>
      </c>
      <c r="O55" s="194">
        <v>758</v>
      </c>
      <c r="P55" s="195">
        <f t="shared" si="2"/>
        <v>1065</v>
      </c>
      <c r="Q55" s="195">
        <f t="shared" si="3"/>
        <v>77</v>
      </c>
      <c r="R55" s="383">
        <f t="shared" si="3"/>
        <v>36</v>
      </c>
      <c r="S55" s="383">
        <f t="shared" si="3"/>
        <v>103</v>
      </c>
      <c r="T55" s="383">
        <f t="shared" si="3"/>
        <v>179</v>
      </c>
      <c r="U55" s="383">
        <f t="shared" si="3"/>
        <v>351</v>
      </c>
      <c r="V55" s="382">
        <f t="shared" si="5"/>
        <v>3897</v>
      </c>
      <c r="W55" s="382">
        <f t="shared" si="4"/>
        <v>4643</v>
      </c>
    </row>
    <row r="56" spans="1:23" x14ac:dyDescent="0.25">
      <c r="A56" s="438" t="s">
        <v>130</v>
      </c>
      <c r="B56" s="26" t="s">
        <v>98</v>
      </c>
      <c r="C56" s="194">
        <v>53</v>
      </c>
      <c r="D56" s="194">
        <v>28</v>
      </c>
      <c r="E56" s="194">
        <v>86</v>
      </c>
      <c r="F56" s="194">
        <v>109</v>
      </c>
      <c r="G56" s="194">
        <v>219</v>
      </c>
      <c r="H56" s="194">
        <v>4435</v>
      </c>
      <c r="I56" s="192">
        <f t="shared" si="1"/>
        <v>4930</v>
      </c>
      <c r="J56" s="195">
        <v>329</v>
      </c>
      <c r="K56" s="194">
        <v>172</v>
      </c>
      <c r="L56" s="194">
        <v>585</v>
      </c>
      <c r="M56" s="194">
        <v>763</v>
      </c>
      <c r="N56" s="194">
        <v>1455</v>
      </c>
      <c r="O56" s="194">
        <v>8116</v>
      </c>
      <c r="P56" s="195">
        <f t="shared" si="2"/>
        <v>11420</v>
      </c>
      <c r="Q56" s="195">
        <f t="shared" si="3"/>
        <v>382</v>
      </c>
      <c r="R56" s="383">
        <f t="shared" si="3"/>
        <v>200</v>
      </c>
      <c r="S56" s="383">
        <f t="shared" si="3"/>
        <v>671</v>
      </c>
      <c r="T56" s="383">
        <f t="shared" si="3"/>
        <v>872</v>
      </c>
      <c r="U56" s="383">
        <f t="shared" si="3"/>
        <v>1674</v>
      </c>
      <c r="V56" s="382">
        <f t="shared" si="5"/>
        <v>12551</v>
      </c>
      <c r="W56" s="382">
        <f t="shared" si="4"/>
        <v>16350</v>
      </c>
    </row>
    <row r="57" spans="1:23" x14ac:dyDescent="0.25">
      <c r="A57" s="438"/>
      <c r="B57" s="26" t="s">
        <v>99</v>
      </c>
      <c r="C57" s="194">
        <v>58</v>
      </c>
      <c r="D57" s="194">
        <v>30</v>
      </c>
      <c r="E57" s="194">
        <v>87</v>
      </c>
      <c r="F57" s="194">
        <v>137</v>
      </c>
      <c r="G57" s="194">
        <v>340</v>
      </c>
      <c r="H57" s="194">
        <v>3987</v>
      </c>
      <c r="I57" s="192">
        <f t="shared" si="1"/>
        <v>4639</v>
      </c>
      <c r="J57" s="195">
        <v>178</v>
      </c>
      <c r="K57" s="194">
        <v>81</v>
      </c>
      <c r="L57" s="194">
        <v>304</v>
      </c>
      <c r="M57" s="194">
        <v>393</v>
      </c>
      <c r="N57" s="194">
        <v>769</v>
      </c>
      <c r="O57" s="194">
        <v>4078</v>
      </c>
      <c r="P57" s="195">
        <f t="shared" si="2"/>
        <v>5803</v>
      </c>
      <c r="Q57" s="195">
        <f t="shared" si="3"/>
        <v>236</v>
      </c>
      <c r="R57" s="383">
        <f t="shared" si="3"/>
        <v>111</v>
      </c>
      <c r="S57" s="383">
        <f t="shared" si="3"/>
        <v>391</v>
      </c>
      <c r="T57" s="383">
        <f t="shared" si="3"/>
        <v>530</v>
      </c>
      <c r="U57" s="383">
        <f t="shared" si="3"/>
        <v>1109</v>
      </c>
      <c r="V57" s="382">
        <f t="shared" si="5"/>
        <v>8065</v>
      </c>
      <c r="W57" s="382">
        <f t="shared" si="4"/>
        <v>10442</v>
      </c>
    </row>
    <row r="58" spans="1:23" x14ac:dyDescent="0.25">
      <c r="A58" s="438"/>
      <c r="B58" s="26" t="s">
        <v>100</v>
      </c>
      <c r="C58" s="194">
        <v>32</v>
      </c>
      <c r="D58" s="194">
        <v>17</v>
      </c>
      <c r="E58" s="194">
        <v>56</v>
      </c>
      <c r="F58" s="194">
        <v>83</v>
      </c>
      <c r="G58" s="194">
        <v>159</v>
      </c>
      <c r="H58" s="194">
        <v>2780</v>
      </c>
      <c r="I58" s="192">
        <f t="shared" si="1"/>
        <v>3127</v>
      </c>
      <c r="J58" s="195">
        <v>109</v>
      </c>
      <c r="K58" s="194">
        <v>54</v>
      </c>
      <c r="L58" s="194">
        <v>171</v>
      </c>
      <c r="M58" s="194">
        <v>222</v>
      </c>
      <c r="N58" s="194">
        <v>402</v>
      </c>
      <c r="O58" s="194">
        <v>2234</v>
      </c>
      <c r="P58" s="195">
        <f t="shared" si="2"/>
        <v>3192</v>
      </c>
      <c r="Q58" s="195">
        <f t="shared" si="3"/>
        <v>141</v>
      </c>
      <c r="R58" s="383">
        <f t="shared" si="3"/>
        <v>71</v>
      </c>
      <c r="S58" s="383">
        <f t="shared" si="3"/>
        <v>227</v>
      </c>
      <c r="T58" s="383">
        <f t="shared" si="3"/>
        <v>305</v>
      </c>
      <c r="U58" s="383">
        <f t="shared" si="3"/>
        <v>561</v>
      </c>
      <c r="V58" s="382">
        <f t="shared" si="5"/>
        <v>5014</v>
      </c>
      <c r="W58" s="382">
        <f t="shared" si="4"/>
        <v>6319</v>
      </c>
    </row>
    <row r="59" spans="1:23" x14ac:dyDescent="0.25">
      <c r="A59" s="438"/>
      <c r="B59" s="26" t="s">
        <v>101</v>
      </c>
      <c r="C59" s="194">
        <v>39</v>
      </c>
      <c r="D59" s="194">
        <v>20</v>
      </c>
      <c r="E59" s="194">
        <v>74</v>
      </c>
      <c r="F59" s="194">
        <v>78</v>
      </c>
      <c r="G59" s="194">
        <v>162</v>
      </c>
      <c r="H59" s="194">
        <v>2901</v>
      </c>
      <c r="I59" s="192">
        <f t="shared" si="1"/>
        <v>3274</v>
      </c>
      <c r="J59" s="195">
        <v>51</v>
      </c>
      <c r="K59" s="194">
        <v>26</v>
      </c>
      <c r="L59" s="194">
        <v>87</v>
      </c>
      <c r="M59" s="194">
        <v>145</v>
      </c>
      <c r="N59" s="194">
        <v>283</v>
      </c>
      <c r="O59" s="194">
        <v>1485</v>
      </c>
      <c r="P59" s="195">
        <f t="shared" si="2"/>
        <v>2077</v>
      </c>
      <c r="Q59" s="195">
        <f t="shared" si="3"/>
        <v>90</v>
      </c>
      <c r="R59" s="383">
        <f t="shared" si="3"/>
        <v>46</v>
      </c>
      <c r="S59" s="383">
        <f t="shared" si="3"/>
        <v>161</v>
      </c>
      <c r="T59" s="383">
        <f t="shared" si="3"/>
        <v>223</v>
      </c>
      <c r="U59" s="383">
        <f t="shared" si="3"/>
        <v>445</v>
      </c>
      <c r="V59" s="382">
        <f t="shared" si="5"/>
        <v>4386</v>
      </c>
      <c r="W59" s="382">
        <f t="shared" si="4"/>
        <v>5351</v>
      </c>
    </row>
    <row r="60" spans="1:23" x14ac:dyDescent="0.25">
      <c r="A60" s="438"/>
      <c r="B60" s="26" t="s">
        <v>102</v>
      </c>
      <c r="C60" s="194">
        <v>47</v>
      </c>
      <c r="D60" s="194">
        <v>24</v>
      </c>
      <c r="E60" s="194">
        <v>69</v>
      </c>
      <c r="F60" s="194">
        <v>109</v>
      </c>
      <c r="G60" s="194">
        <v>230</v>
      </c>
      <c r="H60" s="194">
        <v>4043</v>
      </c>
      <c r="I60" s="192">
        <f t="shared" si="1"/>
        <v>4522</v>
      </c>
      <c r="J60" s="195">
        <v>113</v>
      </c>
      <c r="K60" s="194">
        <v>51</v>
      </c>
      <c r="L60" s="194">
        <v>187</v>
      </c>
      <c r="M60" s="194">
        <v>227</v>
      </c>
      <c r="N60" s="194">
        <v>401</v>
      </c>
      <c r="O60" s="194">
        <v>2365</v>
      </c>
      <c r="P60" s="195">
        <f t="shared" si="2"/>
        <v>3344</v>
      </c>
      <c r="Q60" s="195">
        <f t="shared" si="3"/>
        <v>160</v>
      </c>
      <c r="R60" s="383">
        <f t="shared" si="3"/>
        <v>75</v>
      </c>
      <c r="S60" s="383">
        <f t="shared" si="3"/>
        <v>256</v>
      </c>
      <c r="T60" s="383">
        <f t="shared" si="3"/>
        <v>336</v>
      </c>
      <c r="U60" s="383">
        <f t="shared" si="3"/>
        <v>631</v>
      </c>
      <c r="V60" s="382">
        <f t="shared" si="5"/>
        <v>6408</v>
      </c>
      <c r="W60" s="382">
        <f t="shared" si="4"/>
        <v>7866</v>
      </c>
    </row>
    <row r="61" spans="1:23" x14ac:dyDescent="0.25">
      <c r="A61" s="438" t="s">
        <v>131</v>
      </c>
      <c r="B61" s="26" t="s">
        <v>103</v>
      </c>
      <c r="C61" s="194">
        <v>71</v>
      </c>
      <c r="D61" s="194">
        <v>38</v>
      </c>
      <c r="E61" s="194">
        <v>128</v>
      </c>
      <c r="F61" s="194">
        <v>159</v>
      </c>
      <c r="G61" s="194">
        <v>332</v>
      </c>
      <c r="H61" s="194">
        <v>6015</v>
      </c>
      <c r="I61" s="192">
        <f t="shared" si="1"/>
        <v>6743</v>
      </c>
      <c r="J61" s="195">
        <v>226</v>
      </c>
      <c r="K61" s="194">
        <v>110</v>
      </c>
      <c r="L61" s="194">
        <v>355</v>
      </c>
      <c r="M61" s="194">
        <v>406</v>
      </c>
      <c r="N61" s="194">
        <v>762</v>
      </c>
      <c r="O61" s="194">
        <v>4815</v>
      </c>
      <c r="P61" s="195">
        <f t="shared" si="2"/>
        <v>6674</v>
      </c>
      <c r="Q61" s="195">
        <f t="shared" si="3"/>
        <v>297</v>
      </c>
      <c r="R61" s="383">
        <f t="shared" si="3"/>
        <v>148</v>
      </c>
      <c r="S61" s="383">
        <f t="shared" si="3"/>
        <v>483</v>
      </c>
      <c r="T61" s="383">
        <f t="shared" si="3"/>
        <v>565</v>
      </c>
      <c r="U61" s="383">
        <f t="shared" si="3"/>
        <v>1094</v>
      </c>
      <c r="V61" s="382">
        <f t="shared" si="5"/>
        <v>10830</v>
      </c>
      <c r="W61" s="382">
        <f t="shared" si="4"/>
        <v>13417</v>
      </c>
    </row>
    <row r="62" spans="1:23" x14ac:dyDescent="0.25">
      <c r="A62" s="438"/>
      <c r="B62" s="26" t="s">
        <v>104</v>
      </c>
      <c r="C62" s="194">
        <v>41</v>
      </c>
      <c r="D62" s="194">
        <v>21</v>
      </c>
      <c r="E62" s="194">
        <v>74</v>
      </c>
      <c r="F62" s="194">
        <v>89</v>
      </c>
      <c r="G62" s="194">
        <v>173</v>
      </c>
      <c r="H62" s="194">
        <v>3917</v>
      </c>
      <c r="I62" s="192">
        <f t="shared" si="1"/>
        <v>4315</v>
      </c>
      <c r="J62" s="195">
        <v>122</v>
      </c>
      <c r="K62" s="194">
        <v>51</v>
      </c>
      <c r="L62" s="194">
        <v>177</v>
      </c>
      <c r="M62" s="194">
        <v>192</v>
      </c>
      <c r="N62" s="194">
        <v>380</v>
      </c>
      <c r="O62" s="194">
        <v>2483</v>
      </c>
      <c r="P62" s="195">
        <f t="shared" si="2"/>
        <v>3405</v>
      </c>
      <c r="Q62" s="195">
        <f t="shared" si="3"/>
        <v>163</v>
      </c>
      <c r="R62" s="383">
        <f t="shared" si="3"/>
        <v>72</v>
      </c>
      <c r="S62" s="383">
        <f t="shared" si="3"/>
        <v>251</v>
      </c>
      <c r="T62" s="383">
        <f t="shared" si="3"/>
        <v>281</v>
      </c>
      <c r="U62" s="383">
        <f t="shared" si="3"/>
        <v>553</v>
      </c>
      <c r="V62" s="382">
        <f t="shared" si="5"/>
        <v>6400</v>
      </c>
      <c r="W62" s="382">
        <f t="shared" si="4"/>
        <v>7720</v>
      </c>
    </row>
    <row r="63" spans="1:23" x14ac:dyDescent="0.25">
      <c r="A63" s="438"/>
      <c r="B63" s="26" t="s">
        <v>105</v>
      </c>
      <c r="C63" s="194">
        <v>19</v>
      </c>
      <c r="D63" s="194">
        <v>10</v>
      </c>
      <c r="E63" s="194">
        <v>25</v>
      </c>
      <c r="F63" s="194">
        <v>21</v>
      </c>
      <c r="G63" s="194">
        <v>57</v>
      </c>
      <c r="H63" s="194">
        <v>795</v>
      </c>
      <c r="I63" s="192">
        <f t="shared" si="1"/>
        <v>927</v>
      </c>
      <c r="J63" s="195">
        <v>12</v>
      </c>
      <c r="K63" s="194">
        <v>10</v>
      </c>
      <c r="L63" s="194">
        <v>18</v>
      </c>
      <c r="M63" s="194">
        <v>26</v>
      </c>
      <c r="N63" s="194">
        <v>47</v>
      </c>
      <c r="O63" s="194">
        <v>282</v>
      </c>
      <c r="P63" s="195">
        <f t="shared" si="2"/>
        <v>395</v>
      </c>
      <c r="Q63" s="195">
        <f t="shared" si="3"/>
        <v>31</v>
      </c>
      <c r="R63" s="383">
        <f t="shared" si="3"/>
        <v>20</v>
      </c>
      <c r="S63" s="383">
        <f t="shared" si="3"/>
        <v>43</v>
      </c>
      <c r="T63" s="383">
        <f t="shared" si="3"/>
        <v>47</v>
      </c>
      <c r="U63" s="383">
        <f t="shared" si="3"/>
        <v>104</v>
      </c>
      <c r="V63" s="382">
        <f t="shared" si="5"/>
        <v>1077</v>
      </c>
      <c r="W63" s="382">
        <f t="shared" si="4"/>
        <v>1322</v>
      </c>
    </row>
    <row r="64" spans="1:23" x14ac:dyDescent="0.25">
      <c r="A64" s="439" t="s">
        <v>133</v>
      </c>
      <c r="B64" s="26" t="s">
        <v>106</v>
      </c>
      <c r="C64" s="194">
        <v>40</v>
      </c>
      <c r="D64" s="194">
        <v>15</v>
      </c>
      <c r="E64" s="194">
        <v>69</v>
      </c>
      <c r="F64" s="194">
        <v>80</v>
      </c>
      <c r="G64" s="194">
        <v>134</v>
      </c>
      <c r="H64" s="194">
        <v>2547</v>
      </c>
      <c r="I64" s="192">
        <f t="shared" si="1"/>
        <v>2885</v>
      </c>
      <c r="J64" s="195">
        <v>65</v>
      </c>
      <c r="K64" s="194">
        <v>32</v>
      </c>
      <c r="L64" s="194">
        <v>86</v>
      </c>
      <c r="M64" s="194">
        <v>114</v>
      </c>
      <c r="N64" s="194">
        <v>188</v>
      </c>
      <c r="O64" s="194">
        <v>1225</v>
      </c>
      <c r="P64" s="195">
        <f t="shared" si="2"/>
        <v>1710</v>
      </c>
      <c r="Q64" s="195">
        <f t="shared" si="3"/>
        <v>105</v>
      </c>
      <c r="R64" s="383">
        <f t="shared" si="3"/>
        <v>47</v>
      </c>
      <c r="S64" s="383">
        <f t="shared" si="3"/>
        <v>155</v>
      </c>
      <c r="T64" s="383">
        <f t="shared" si="3"/>
        <v>194</v>
      </c>
      <c r="U64" s="383">
        <f t="shared" si="3"/>
        <v>322</v>
      </c>
      <c r="V64" s="382">
        <f t="shared" si="5"/>
        <v>3772</v>
      </c>
      <c r="W64" s="382">
        <f t="shared" si="4"/>
        <v>4595</v>
      </c>
    </row>
    <row r="65" spans="1:23" x14ac:dyDescent="0.25">
      <c r="A65" s="439"/>
      <c r="B65" s="26" t="s">
        <v>107</v>
      </c>
      <c r="C65" s="194">
        <v>26</v>
      </c>
      <c r="D65" s="194">
        <v>12</v>
      </c>
      <c r="E65" s="194">
        <v>33</v>
      </c>
      <c r="F65" s="194">
        <v>49</v>
      </c>
      <c r="G65" s="194">
        <v>87</v>
      </c>
      <c r="H65" s="194">
        <v>1672</v>
      </c>
      <c r="I65" s="192">
        <f t="shared" si="1"/>
        <v>1879</v>
      </c>
      <c r="J65" s="195">
        <v>65</v>
      </c>
      <c r="K65" s="194">
        <v>43</v>
      </c>
      <c r="L65" s="194">
        <v>111</v>
      </c>
      <c r="M65" s="194">
        <v>141</v>
      </c>
      <c r="N65" s="194">
        <v>303</v>
      </c>
      <c r="O65" s="194">
        <v>1426</v>
      </c>
      <c r="P65" s="195">
        <f t="shared" si="2"/>
        <v>2089</v>
      </c>
      <c r="Q65" s="195">
        <f t="shared" si="3"/>
        <v>91</v>
      </c>
      <c r="R65" s="383">
        <f t="shared" si="3"/>
        <v>55</v>
      </c>
      <c r="S65" s="383">
        <f t="shared" si="3"/>
        <v>144</v>
      </c>
      <c r="T65" s="383">
        <f t="shared" si="3"/>
        <v>190</v>
      </c>
      <c r="U65" s="383">
        <f t="shared" si="3"/>
        <v>390</v>
      </c>
      <c r="V65" s="382">
        <f t="shared" si="5"/>
        <v>3098</v>
      </c>
      <c r="W65" s="382">
        <f t="shared" si="4"/>
        <v>3968</v>
      </c>
    </row>
    <row r="66" spans="1:23" x14ac:dyDescent="0.25">
      <c r="A66" s="439"/>
      <c r="B66" s="26" t="s">
        <v>108</v>
      </c>
      <c r="C66" s="194">
        <v>14</v>
      </c>
      <c r="D66" s="194">
        <v>7</v>
      </c>
      <c r="E66" s="194">
        <v>22</v>
      </c>
      <c r="F66" s="194">
        <v>29</v>
      </c>
      <c r="G66" s="194">
        <v>54</v>
      </c>
      <c r="H66" s="194">
        <v>888</v>
      </c>
      <c r="I66" s="192">
        <f t="shared" si="1"/>
        <v>1014</v>
      </c>
      <c r="J66" s="195">
        <v>29</v>
      </c>
      <c r="K66" s="194">
        <v>16</v>
      </c>
      <c r="L66" s="194">
        <v>52</v>
      </c>
      <c r="M66" s="194">
        <v>69</v>
      </c>
      <c r="N66" s="194">
        <v>108</v>
      </c>
      <c r="O66" s="194">
        <v>684</v>
      </c>
      <c r="P66" s="195">
        <f t="shared" si="2"/>
        <v>958</v>
      </c>
      <c r="Q66" s="195">
        <f t="shared" si="3"/>
        <v>43</v>
      </c>
      <c r="R66" s="383">
        <f t="shared" si="3"/>
        <v>23</v>
      </c>
      <c r="S66" s="383">
        <f t="shared" si="3"/>
        <v>74</v>
      </c>
      <c r="T66" s="383">
        <f t="shared" si="3"/>
        <v>98</v>
      </c>
      <c r="U66" s="383">
        <f t="shared" si="3"/>
        <v>162</v>
      </c>
      <c r="V66" s="382">
        <f t="shared" si="5"/>
        <v>1572</v>
      </c>
      <c r="W66" s="382">
        <f t="shared" si="4"/>
        <v>1972</v>
      </c>
    </row>
    <row r="67" spans="1:23" x14ac:dyDescent="0.25">
      <c r="A67" s="439"/>
      <c r="B67" s="26" t="s">
        <v>109</v>
      </c>
      <c r="C67" s="194">
        <v>16</v>
      </c>
      <c r="D67" s="194">
        <v>10</v>
      </c>
      <c r="E67" s="194">
        <v>18</v>
      </c>
      <c r="F67" s="194">
        <v>26</v>
      </c>
      <c r="G67" s="194">
        <v>63</v>
      </c>
      <c r="H67" s="194">
        <v>1152</v>
      </c>
      <c r="I67" s="192">
        <f t="shared" si="1"/>
        <v>1285</v>
      </c>
      <c r="J67" s="195">
        <v>63</v>
      </c>
      <c r="K67" s="194">
        <v>32</v>
      </c>
      <c r="L67" s="194">
        <v>124</v>
      </c>
      <c r="M67" s="194">
        <v>187</v>
      </c>
      <c r="N67" s="194">
        <v>281</v>
      </c>
      <c r="O67" s="194">
        <v>1532</v>
      </c>
      <c r="P67" s="195">
        <f t="shared" si="2"/>
        <v>2219</v>
      </c>
      <c r="Q67" s="195">
        <f t="shared" si="3"/>
        <v>79</v>
      </c>
      <c r="R67" s="383">
        <f t="shared" si="3"/>
        <v>42</v>
      </c>
      <c r="S67" s="383">
        <f t="shared" si="3"/>
        <v>142</v>
      </c>
      <c r="T67" s="383">
        <f t="shared" si="3"/>
        <v>213</v>
      </c>
      <c r="U67" s="383">
        <f t="shared" si="3"/>
        <v>344</v>
      </c>
      <c r="V67" s="382">
        <f t="shared" si="5"/>
        <v>2684</v>
      </c>
      <c r="W67" s="382">
        <f t="shared" si="4"/>
        <v>3504</v>
      </c>
    </row>
    <row r="68" spans="1:23" x14ac:dyDescent="0.25">
      <c r="A68" s="439"/>
      <c r="B68" s="26" t="s">
        <v>110</v>
      </c>
      <c r="C68" s="194">
        <v>6</v>
      </c>
      <c r="D68" s="194">
        <v>5</v>
      </c>
      <c r="E68" s="194">
        <v>11</v>
      </c>
      <c r="F68" s="194">
        <v>11</v>
      </c>
      <c r="G68" s="194">
        <v>44</v>
      </c>
      <c r="H68" s="194">
        <v>780</v>
      </c>
      <c r="I68" s="192">
        <f t="shared" si="1"/>
        <v>857</v>
      </c>
      <c r="J68" s="195">
        <v>18</v>
      </c>
      <c r="K68" s="194">
        <v>10</v>
      </c>
      <c r="L68" s="194">
        <v>38</v>
      </c>
      <c r="M68" s="194">
        <v>54</v>
      </c>
      <c r="N68" s="194">
        <v>105</v>
      </c>
      <c r="O68" s="194">
        <v>723</v>
      </c>
      <c r="P68" s="195">
        <f t="shared" si="2"/>
        <v>948</v>
      </c>
      <c r="Q68" s="195">
        <f t="shared" si="3"/>
        <v>24</v>
      </c>
      <c r="R68" s="383">
        <f t="shared" si="3"/>
        <v>15</v>
      </c>
      <c r="S68" s="383">
        <f t="shared" si="3"/>
        <v>49</v>
      </c>
      <c r="T68" s="383">
        <f t="shared" si="3"/>
        <v>65</v>
      </c>
      <c r="U68" s="383">
        <f t="shared" si="3"/>
        <v>149</v>
      </c>
      <c r="V68" s="382">
        <f t="shared" si="5"/>
        <v>1503</v>
      </c>
      <c r="W68" s="382">
        <f t="shared" si="4"/>
        <v>1805</v>
      </c>
    </row>
    <row r="69" spans="1:23" x14ac:dyDescent="0.25">
      <c r="A69" s="439"/>
      <c r="B69" s="26" t="s">
        <v>111</v>
      </c>
      <c r="C69" s="194">
        <v>23</v>
      </c>
      <c r="D69" s="194">
        <v>8</v>
      </c>
      <c r="E69" s="194">
        <v>26</v>
      </c>
      <c r="F69" s="194">
        <v>38</v>
      </c>
      <c r="G69" s="194">
        <v>74</v>
      </c>
      <c r="H69" s="194">
        <v>1148</v>
      </c>
      <c r="I69" s="192">
        <f t="shared" si="1"/>
        <v>1317</v>
      </c>
      <c r="J69" s="195">
        <v>37</v>
      </c>
      <c r="K69" s="194">
        <v>19</v>
      </c>
      <c r="L69" s="194">
        <v>56</v>
      </c>
      <c r="M69" s="194">
        <v>55</v>
      </c>
      <c r="N69" s="194">
        <v>141</v>
      </c>
      <c r="O69" s="194">
        <v>736</v>
      </c>
      <c r="P69" s="195">
        <f t="shared" si="2"/>
        <v>1044</v>
      </c>
      <c r="Q69" s="195">
        <f t="shared" si="3"/>
        <v>60</v>
      </c>
      <c r="R69" s="383">
        <f t="shared" si="3"/>
        <v>27</v>
      </c>
      <c r="S69" s="383">
        <f t="shared" si="3"/>
        <v>82</v>
      </c>
      <c r="T69" s="383">
        <f t="shared" si="3"/>
        <v>93</v>
      </c>
      <c r="U69" s="383">
        <f t="shared" si="3"/>
        <v>215</v>
      </c>
      <c r="V69" s="382">
        <f t="shared" si="5"/>
        <v>1884</v>
      </c>
      <c r="W69" s="382">
        <f t="shared" si="4"/>
        <v>2361</v>
      </c>
    </row>
    <row r="70" spans="1:23" x14ac:dyDescent="0.25">
      <c r="A70" s="439"/>
      <c r="B70" s="26" t="s">
        <v>112</v>
      </c>
      <c r="C70" s="194">
        <v>25</v>
      </c>
      <c r="D70" s="194">
        <v>10</v>
      </c>
      <c r="E70" s="194">
        <v>35</v>
      </c>
      <c r="F70" s="194">
        <v>54</v>
      </c>
      <c r="G70" s="194">
        <v>94</v>
      </c>
      <c r="H70" s="194">
        <v>1626</v>
      </c>
      <c r="I70" s="192">
        <f t="shared" si="1"/>
        <v>1844</v>
      </c>
      <c r="J70" s="195">
        <v>26</v>
      </c>
      <c r="K70" s="194">
        <v>9</v>
      </c>
      <c r="L70" s="194">
        <v>32</v>
      </c>
      <c r="M70" s="194">
        <v>34</v>
      </c>
      <c r="N70" s="194">
        <v>51</v>
      </c>
      <c r="O70" s="194">
        <v>393</v>
      </c>
      <c r="P70" s="195">
        <f t="shared" si="2"/>
        <v>545</v>
      </c>
      <c r="Q70" s="195">
        <f t="shared" si="3"/>
        <v>51</v>
      </c>
      <c r="R70" s="383">
        <f t="shared" si="3"/>
        <v>19</v>
      </c>
      <c r="S70" s="383">
        <f t="shared" si="3"/>
        <v>67</v>
      </c>
      <c r="T70" s="383">
        <f t="shared" si="3"/>
        <v>88</v>
      </c>
      <c r="U70" s="383">
        <f t="shared" ref="U70:U79" si="6">SUM(G70,N70)</f>
        <v>145</v>
      </c>
      <c r="V70" s="382">
        <f t="shared" si="5"/>
        <v>2019</v>
      </c>
      <c r="W70" s="382">
        <f t="shared" si="4"/>
        <v>2389</v>
      </c>
    </row>
    <row r="71" spans="1:23" x14ac:dyDescent="0.25">
      <c r="A71" s="439"/>
      <c r="B71" s="26" t="s">
        <v>113</v>
      </c>
      <c r="C71" s="194">
        <v>33</v>
      </c>
      <c r="D71" s="194">
        <v>16</v>
      </c>
      <c r="E71" s="194">
        <v>46</v>
      </c>
      <c r="F71" s="194">
        <v>76</v>
      </c>
      <c r="G71" s="194">
        <v>120</v>
      </c>
      <c r="H71" s="194">
        <v>2231</v>
      </c>
      <c r="I71" s="192">
        <f t="shared" si="1"/>
        <v>2522</v>
      </c>
      <c r="J71" s="195">
        <v>17</v>
      </c>
      <c r="K71" s="194">
        <v>8</v>
      </c>
      <c r="L71" s="194">
        <v>24</v>
      </c>
      <c r="M71" s="194">
        <v>17</v>
      </c>
      <c r="N71" s="194">
        <v>38</v>
      </c>
      <c r="O71" s="194">
        <v>275</v>
      </c>
      <c r="P71" s="195">
        <f t="shared" si="2"/>
        <v>379</v>
      </c>
      <c r="Q71" s="195">
        <f t="shared" si="3"/>
        <v>50</v>
      </c>
      <c r="R71" s="383">
        <f t="shared" si="3"/>
        <v>24</v>
      </c>
      <c r="S71" s="383">
        <f t="shared" si="3"/>
        <v>70</v>
      </c>
      <c r="T71" s="383">
        <f t="shared" si="3"/>
        <v>93</v>
      </c>
      <c r="U71" s="383">
        <f t="shared" si="6"/>
        <v>158</v>
      </c>
      <c r="V71" s="382">
        <f t="shared" si="5"/>
        <v>2506</v>
      </c>
      <c r="W71" s="382">
        <f t="shared" si="4"/>
        <v>2901</v>
      </c>
    </row>
    <row r="72" spans="1:23" x14ac:dyDescent="0.25">
      <c r="A72" s="439"/>
      <c r="B72" s="26" t="s">
        <v>114</v>
      </c>
      <c r="C72" s="194">
        <v>15</v>
      </c>
      <c r="D72" s="194">
        <v>15</v>
      </c>
      <c r="E72" s="194">
        <v>42</v>
      </c>
      <c r="F72" s="194">
        <v>41</v>
      </c>
      <c r="G72" s="194">
        <v>91</v>
      </c>
      <c r="H72" s="194">
        <v>1581</v>
      </c>
      <c r="I72" s="192">
        <f t="shared" si="1"/>
        <v>1785</v>
      </c>
      <c r="J72" s="195">
        <v>6</v>
      </c>
      <c r="K72" s="194">
        <v>8</v>
      </c>
      <c r="L72" s="194">
        <v>20</v>
      </c>
      <c r="M72" s="194">
        <v>28</v>
      </c>
      <c r="N72" s="194">
        <v>34</v>
      </c>
      <c r="O72" s="194">
        <v>232</v>
      </c>
      <c r="P72" s="195">
        <f t="shared" si="2"/>
        <v>328</v>
      </c>
      <c r="Q72" s="195">
        <f t="shared" si="3"/>
        <v>21</v>
      </c>
      <c r="R72" s="383">
        <f t="shared" si="3"/>
        <v>23</v>
      </c>
      <c r="S72" s="383">
        <f t="shared" si="3"/>
        <v>62</v>
      </c>
      <c r="T72" s="383">
        <f t="shared" si="3"/>
        <v>69</v>
      </c>
      <c r="U72" s="383">
        <f t="shared" si="6"/>
        <v>125</v>
      </c>
      <c r="V72" s="382">
        <f t="shared" si="5"/>
        <v>1813</v>
      </c>
      <c r="W72" s="382">
        <f t="shared" si="4"/>
        <v>2113</v>
      </c>
    </row>
    <row r="73" spans="1:23" x14ac:dyDescent="0.25">
      <c r="A73" s="438" t="s">
        <v>132</v>
      </c>
      <c r="B73" s="26" t="s">
        <v>115</v>
      </c>
      <c r="C73" s="194">
        <v>66</v>
      </c>
      <c r="D73" s="194">
        <v>41</v>
      </c>
      <c r="E73" s="194">
        <v>120</v>
      </c>
      <c r="F73" s="194">
        <v>145</v>
      </c>
      <c r="G73" s="194">
        <v>285</v>
      </c>
      <c r="H73" s="194">
        <v>5493</v>
      </c>
      <c r="I73" s="192">
        <f t="shared" si="1"/>
        <v>6150</v>
      </c>
      <c r="J73" s="195">
        <v>45</v>
      </c>
      <c r="K73" s="194">
        <v>25</v>
      </c>
      <c r="L73" s="194">
        <v>60</v>
      </c>
      <c r="M73" s="194">
        <v>86</v>
      </c>
      <c r="N73" s="194">
        <v>171</v>
      </c>
      <c r="O73" s="194">
        <v>1111</v>
      </c>
      <c r="P73" s="195">
        <f t="shared" si="2"/>
        <v>1498</v>
      </c>
      <c r="Q73" s="195">
        <f t="shared" si="3"/>
        <v>111</v>
      </c>
      <c r="R73" s="383">
        <f t="shared" si="3"/>
        <v>66</v>
      </c>
      <c r="S73" s="383">
        <f t="shared" si="3"/>
        <v>180</v>
      </c>
      <c r="T73" s="383">
        <f t="shared" si="3"/>
        <v>231</v>
      </c>
      <c r="U73" s="383">
        <f t="shared" si="6"/>
        <v>456</v>
      </c>
      <c r="V73" s="382">
        <f t="shared" si="5"/>
        <v>6604</v>
      </c>
      <c r="W73" s="382">
        <f t="shared" si="4"/>
        <v>7648</v>
      </c>
    </row>
    <row r="74" spans="1:23" x14ac:dyDescent="0.25">
      <c r="A74" s="438"/>
      <c r="B74" s="26" t="s">
        <v>116</v>
      </c>
      <c r="C74" s="194">
        <v>27</v>
      </c>
      <c r="D74" s="194">
        <v>10</v>
      </c>
      <c r="E74" s="194">
        <v>46</v>
      </c>
      <c r="F74" s="194">
        <v>53</v>
      </c>
      <c r="G74" s="194">
        <v>122</v>
      </c>
      <c r="H74" s="194">
        <v>1805</v>
      </c>
      <c r="I74" s="192">
        <f t="shared" si="1"/>
        <v>2063</v>
      </c>
      <c r="J74" s="195">
        <v>23</v>
      </c>
      <c r="K74" s="194">
        <v>4</v>
      </c>
      <c r="L74" s="194">
        <v>31</v>
      </c>
      <c r="M74" s="194">
        <v>56</v>
      </c>
      <c r="N74" s="194">
        <v>89</v>
      </c>
      <c r="O74" s="194">
        <v>554</v>
      </c>
      <c r="P74" s="195">
        <f t="shared" si="2"/>
        <v>757</v>
      </c>
      <c r="Q74" s="195">
        <f t="shared" si="3"/>
        <v>50</v>
      </c>
      <c r="R74" s="383">
        <f t="shared" si="3"/>
        <v>14</v>
      </c>
      <c r="S74" s="383">
        <f t="shared" si="3"/>
        <v>77</v>
      </c>
      <c r="T74" s="383">
        <f t="shared" si="3"/>
        <v>109</v>
      </c>
      <c r="U74" s="383">
        <f t="shared" si="6"/>
        <v>211</v>
      </c>
      <c r="V74" s="382">
        <f t="shared" si="5"/>
        <v>2359</v>
      </c>
      <c r="W74" s="382">
        <f t="shared" si="4"/>
        <v>2820</v>
      </c>
    </row>
    <row r="75" spans="1:23" x14ac:dyDescent="0.25">
      <c r="A75" s="438"/>
      <c r="B75" s="26" t="s">
        <v>117</v>
      </c>
      <c r="C75" s="194">
        <v>8</v>
      </c>
      <c r="D75" s="194">
        <v>6</v>
      </c>
      <c r="E75" s="194">
        <v>23</v>
      </c>
      <c r="F75" s="194">
        <v>22</v>
      </c>
      <c r="G75" s="194">
        <v>33</v>
      </c>
      <c r="H75" s="194">
        <v>548</v>
      </c>
      <c r="I75" s="192">
        <f t="shared" ref="I75:I79" si="7">SUM(C75:H75)</f>
        <v>640</v>
      </c>
      <c r="J75" s="195">
        <v>71</v>
      </c>
      <c r="K75" s="194">
        <v>35</v>
      </c>
      <c r="L75" s="194">
        <v>162</v>
      </c>
      <c r="M75" s="194">
        <v>145</v>
      </c>
      <c r="N75" s="194">
        <v>196</v>
      </c>
      <c r="O75" s="194">
        <v>1147</v>
      </c>
      <c r="P75" s="195">
        <f t="shared" ref="P75:P79" si="8">SUM(J75:O75)</f>
        <v>1756</v>
      </c>
      <c r="Q75" s="195">
        <f t="shared" ref="Q75:T79" si="9">SUM(C75,J75)</f>
        <v>79</v>
      </c>
      <c r="R75" s="383">
        <f t="shared" si="9"/>
        <v>41</v>
      </c>
      <c r="S75" s="383">
        <f t="shared" si="9"/>
        <v>185</v>
      </c>
      <c r="T75" s="383">
        <f t="shared" si="9"/>
        <v>167</v>
      </c>
      <c r="U75" s="383">
        <f t="shared" si="6"/>
        <v>229</v>
      </c>
      <c r="V75" s="382">
        <f t="shared" si="5"/>
        <v>1695</v>
      </c>
      <c r="W75" s="382">
        <f t="shared" ref="W75:W79" si="10">SUM(Q75:V75)</f>
        <v>2396</v>
      </c>
    </row>
    <row r="76" spans="1:23" x14ac:dyDescent="0.25">
      <c r="A76" s="438"/>
      <c r="B76" s="26" t="s">
        <v>118</v>
      </c>
      <c r="C76" s="194">
        <v>31</v>
      </c>
      <c r="D76" s="194">
        <v>20</v>
      </c>
      <c r="E76" s="194">
        <v>46</v>
      </c>
      <c r="F76" s="194">
        <v>91</v>
      </c>
      <c r="G76" s="194">
        <v>149</v>
      </c>
      <c r="H76" s="194">
        <v>2195</v>
      </c>
      <c r="I76" s="192">
        <f t="shared" si="7"/>
        <v>2532</v>
      </c>
      <c r="J76" s="195">
        <v>27</v>
      </c>
      <c r="K76" s="194">
        <v>5</v>
      </c>
      <c r="L76" s="194">
        <v>40</v>
      </c>
      <c r="M76" s="194">
        <v>45</v>
      </c>
      <c r="N76" s="194">
        <v>92</v>
      </c>
      <c r="O76" s="194">
        <v>527</v>
      </c>
      <c r="P76" s="195">
        <f t="shared" si="8"/>
        <v>736</v>
      </c>
      <c r="Q76" s="195">
        <f t="shared" si="9"/>
        <v>58</v>
      </c>
      <c r="R76" s="383">
        <f t="shared" si="9"/>
        <v>25</v>
      </c>
      <c r="S76" s="383">
        <f t="shared" si="9"/>
        <v>86</v>
      </c>
      <c r="T76" s="383">
        <f t="shared" si="9"/>
        <v>136</v>
      </c>
      <c r="U76" s="383">
        <f t="shared" si="6"/>
        <v>241</v>
      </c>
      <c r="V76" s="382">
        <f t="shared" si="5"/>
        <v>2722</v>
      </c>
      <c r="W76" s="382">
        <f t="shared" si="10"/>
        <v>3268</v>
      </c>
    </row>
    <row r="77" spans="1:23" x14ac:dyDescent="0.25">
      <c r="A77" s="438"/>
      <c r="B77" s="26" t="s">
        <v>119</v>
      </c>
      <c r="C77" s="194">
        <v>46</v>
      </c>
      <c r="D77" s="194">
        <v>31</v>
      </c>
      <c r="E77" s="194">
        <v>84</v>
      </c>
      <c r="F77" s="194">
        <v>116</v>
      </c>
      <c r="G77" s="194">
        <v>252</v>
      </c>
      <c r="H77" s="194">
        <v>3436</v>
      </c>
      <c r="I77" s="192">
        <f t="shared" si="7"/>
        <v>3965</v>
      </c>
      <c r="J77" s="195">
        <v>38</v>
      </c>
      <c r="K77" s="194">
        <v>20</v>
      </c>
      <c r="L77" s="194">
        <v>42</v>
      </c>
      <c r="M77" s="194">
        <v>82</v>
      </c>
      <c r="N77" s="194">
        <v>119</v>
      </c>
      <c r="O77" s="194">
        <v>720</v>
      </c>
      <c r="P77" s="195">
        <f t="shared" si="8"/>
        <v>1021</v>
      </c>
      <c r="Q77" s="195">
        <f t="shared" si="9"/>
        <v>84</v>
      </c>
      <c r="R77" s="383">
        <f t="shared" si="9"/>
        <v>51</v>
      </c>
      <c r="S77" s="383">
        <f t="shared" si="9"/>
        <v>126</v>
      </c>
      <c r="T77" s="383">
        <f t="shared" si="9"/>
        <v>198</v>
      </c>
      <c r="U77" s="383">
        <f t="shared" si="6"/>
        <v>371</v>
      </c>
      <c r="V77" s="382">
        <f t="shared" si="5"/>
        <v>4156</v>
      </c>
      <c r="W77" s="382">
        <f t="shared" si="10"/>
        <v>4986</v>
      </c>
    </row>
    <row r="78" spans="1:23" x14ac:dyDescent="0.25">
      <c r="A78" s="438"/>
      <c r="B78" s="26" t="s">
        <v>120</v>
      </c>
      <c r="C78" s="194">
        <v>11</v>
      </c>
      <c r="D78" s="194">
        <v>3</v>
      </c>
      <c r="E78" s="194">
        <v>11</v>
      </c>
      <c r="F78" s="194">
        <v>14</v>
      </c>
      <c r="G78" s="194">
        <v>33</v>
      </c>
      <c r="H78" s="194">
        <v>557</v>
      </c>
      <c r="I78" s="192">
        <f t="shared" si="7"/>
        <v>629</v>
      </c>
      <c r="J78" s="195">
        <v>4</v>
      </c>
      <c r="K78" s="194">
        <v>4</v>
      </c>
      <c r="L78" s="194">
        <v>10</v>
      </c>
      <c r="M78" s="194">
        <v>9</v>
      </c>
      <c r="N78" s="194">
        <v>38</v>
      </c>
      <c r="O78" s="194">
        <v>166</v>
      </c>
      <c r="P78" s="195">
        <f t="shared" si="8"/>
        <v>231</v>
      </c>
      <c r="Q78" s="195">
        <f t="shared" si="9"/>
        <v>15</v>
      </c>
      <c r="R78" s="383">
        <f t="shared" si="9"/>
        <v>7</v>
      </c>
      <c r="S78" s="383">
        <f t="shared" si="9"/>
        <v>21</v>
      </c>
      <c r="T78" s="383">
        <f t="shared" si="9"/>
        <v>23</v>
      </c>
      <c r="U78" s="383">
        <f t="shared" si="6"/>
        <v>71</v>
      </c>
      <c r="V78" s="382">
        <f t="shared" si="5"/>
        <v>723</v>
      </c>
      <c r="W78" s="382">
        <f t="shared" si="10"/>
        <v>860</v>
      </c>
    </row>
    <row r="79" spans="1:23" x14ac:dyDescent="0.25">
      <c r="B79" s="25" t="s">
        <v>121</v>
      </c>
      <c r="C79" s="54">
        <f t="shared" ref="C79:H79" si="11">SUM(C10:C78)</f>
        <v>2358</v>
      </c>
      <c r="D79" s="52">
        <f t="shared" si="11"/>
        <v>1143</v>
      </c>
      <c r="E79" s="52">
        <f t="shared" si="11"/>
        <v>3538</v>
      </c>
      <c r="F79" s="52">
        <f t="shared" si="11"/>
        <v>4620</v>
      </c>
      <c r="G79" s="52">
        <f t="shared" si="11"/>
        <v>9644</v>
      </c>
      <c r="H79" s="52">
        <f t="shared" si="11"/>
        <v>185686</v>
      </c>
      <c r="I79" s="53">
        <f t="shared" si="7"/>
        <v>206989</v>
      </c>
      <c r="J79" s="54">
        <f t="shared" ref="J79:O79" si="12">SUM(J10:J78)</f>
        <v>4787</v>
      </c>
      <c r="K79" s="52">
        <f t="shared" si="12"/>
        <v>2384</v>
      </c>
      <c r="L79" s="52">
        <f t="shared" si="12"/>
        <v>7629</v>
      </c>
      <c r="M79" s="52">
        <f t="shared" si="12"/>
        <v>9793</v>
      </c>
      <c r="N79" s="52">
        <f t="shared" si="12"/>
        <v>18399</v>
      </c>
      <c r="O79" s="52">
        <f t="shared" si="12"/>
        <v>115977</v>
      </c>
      <c r="P79" s="208">
        <f t="shared" si="8"/>
        <v>158969</v>
      </c>
      <c r="Q79" s="208">
        <f>SUM(C79,J79)</f>
        <v>7145</v>
      </c>
      <c r="R79" s="313">
        <f t="shared" si="9"/>
        <v>3527</v>
      </c>
      <c r="S79" s="313">
        <f t="shared" si="9"/>
        <v>11167</v>
      </c>
      <c r="T79" s="313">
        <f t="shared" si="9"/>
        <v>14413</v>
      </c>
      <c r="U79" s="313">
        <f t="shared" si="6"/>
        <v>28043</v>
      </c>
      <c r="V79" s="60">
        <f t="shared" si="5"/>
        <v>301663</v>
      </c>
      <c r="W79" s="60">
        <f t="shared" si="10"/>
        <v>365958</v>
      </c>
    </row>
    <row r="82" spans="1:24" ht="15.75" x14ac:dyDescent="0.25">
      <c r="A82" s="345" t="s">
        <v>421</v>
      </c>
      <c r="B82" s="35"/>
      <c r="C82" s="38"/>
      <c r="D82" s="38"/>
      <c r="E82" s="38"/>
      <c r="F82" s="38"/>
      <c r="G82" s="38"/>
      <c r="H82" s="38"/>
      <c r="P82" s="35"/>
      <c r="Q82" s="35"/>
      <c r="R82" s="35"/>
      <c r="S82" s="35"/>
      <c r="T82" s="35"/>
      <c r="U82" s="35"/>
      <c r="V82" s="35"/>
      <c r="W82" s="35"/>
      <c r="X82" s="35"/>
    </row>
    <row r="83" spans="1:24" ht="15.75" x14ac:dyDescent="0.25">
      <c r="A83" s="345"/>
      <c r="B83" s="35"/>
      <c r="Q83" s="37"/>
      <c r="R83" s="37"/>
      <c r="S83" s="37"/>
      <c r="T83" s="37"/>
      <c r="U83" s="37"/>
      <c r="V83" s="37"/>
      <c r="W83" s="36"/>
      <c r="X83" s="35"/>
    </row>
    <row r="84" spans="1:24" ht="15.75" x14ac:dyDescent="0.25">
      <c r="A84" s="345" t="s">
        <v>396</v>
      </c>
      <c r="B84" s="35"/>
      <c r="Q84" s="37"/>
      <c r="R84" s="37"/>
      <c r="S84" s="37"/>
      <c r="T84" s="37"/>
      <c r="U84" s="37"/>
      <c r="V84" s="37"/>
      <c r="W84" s="36"/>
      <c r="X84" s="35"/>
    </row>
    <row r="85" spans="1:24" ht="14.25" customHeight="1" x14ac:dyDescent="0.25">
      <c r="B85" s="478"/>
      <c r="C85" s="478" t="s">
        <v>139</v>
      </c>
      <c r="D85" s="476" t="s">
        <v>140</v>
      </c>
      <c r="E85" s="476" t="s">
        <v>141</v>
      </c>
      <c r="F85" s="476" t="s">
        <v>142</v>
      </c>
      <c r="G85" s="476" t="s">
        <v>143</v>
      </c>
      <c r="H85" s="476" t="s">
        <v>144</v>
      </c>
      <c r="I85" s="476" t="s">
        <v>6</v>
      </c>
      <c r="Q85" s="37"/>
      <c r="R85" s="37"/>
      <c r="S85" s="37"/>
      <c r="T85" s="37"/>
      <c r="U85" s="37"/>
      <c r="V85" s="37"/>
      <c r="W85" s="36"/>
      <c r="X85" s="35"/>
    </row>
    <row r="86" spans="1:24" ht="14.25" customHeight="1" x14ac:dyDescent="0.25">
      <c r="B86" s="476"/>
      <c r="C86" s="476"/>
      <c r="D86" s="477"/>
      <c r="E86" s="477"/>
      <c r="F86" s="477"/>
      <c r="G86" s="477"/>
      <c r="H86" s="477"/>
      <c r="I86" s="477"/>
      <c r="Q86" s="37"/>
      <c r="R86" s="37"/>
      <c r="S86" s="37"/>
      <c r="T86" s="37"/>
      <c r="U86" s="37"/>
      <c r="V86" s="37"/>
      <c r="W86" s="36"/>
      <c r="X86" s="35"/>
    </row>
    <row r="87" spans="1:24" x14ac:dyDescent="0.25">
      <c r="B87" s="284" t="s">
        <v>98</v>
      </c>
      <c r="C87" s="195">
        <f>SUM(C56,J56)</f>
        <v>382</v>
      </c>
      <c r="D87" s="195">
        <f t="shared" ref="D87:I87" si="13">SUM(D56,K56)</f>
        <v>200</v>
      </c>
      <c r="E87" s="195">
        <f t="shared" si="13"/>
        <v>671</v>
      </c>
      <c r="F87" s="195">
        <f t="shared" si="13"/>
        <v>872</v>
      </c>
      <c r="G87" s="195">
        <f t="shared" si="13"/>
        <v>1674</v>
      </c>
      <c r="H87" s="195">
        <f t="shared" si="13"/>
        <v>12551</v>
      </c>
      <c r="I87" s="192">
        <f t="shared" si="13"/>
        <v>16350</v>
      </c>
      <c r="Q87" s="37"/>
      <c r="R87" s="37"/>
      <c r="S87" s="37"/>
      <c r="T87" s="37"/>
      <c r="U87" s="37"/>
      <c r="V87" s="37"/>
      <c r="W87" s="36"/>
      <c r="X87" s="35"/>
    </row>
    <row r="88" spans="1:24" x14ac:dyDescent="0.25">
      <c r="B88" s="284" t="s">
        <v>99</v>
      </c>
      <c r="C88" s="195">
        <f t="shared" ref="C88:I88" si="14">SUM(C57,J57)</f>
        <v>236</v>
      </c>
      <c r="D88" s="195">
        <f t="shared" si="14"/>
        <v>111</v>
      </c>
      <c r="E88" s="195">
        <f t="shared" si="14"/>
        <v>391</v>
      </c>
      <c r="F88" s="195">
        <f t="shared" si="14"/>
        <v>530</v>
      </c>
      <c r="G88" s="195">
        <f t="shared" si="14"/>
        <v>1109</v>
      </c>
      <c r="H88" s="195">
        <f t="shared" si="14"/>
        <v>8065</v>
      </c>
      <c r="I88" s="192">
        <f t="shared" si="14"/>
        <v>10442</v>
      </c>
      <c r="Q88" s="37"/>
      <c r="R88" s="37"/>
      <c r="S88" s="37"/>
      <c r="T88" s="37"/>
      <c r="U88" s="37"/>
      <c r="V88" s="37"/>
      <c r="W88" s="36"/>
      <c r="X88" s="35"/>
    </row>
    <row r="89" spans="1:24" x14ac:dyDescent="0.25">
      <c r="B89" s="284" t="s">
        <v>100</v>
      </c>
      <c r="C89" s="195">
        <f t="shared" ref="C89:I89" si="15">SUM(C58,J58)</f>
        <v>141</v>
      </c>
      <c r="D89" s="195">
        <f t="shared" si="15"/>
        <v>71</v>
      </c>
      <c r="E89" s="195">
        <f t="shared" si="15"/>
        <v>227</v>
      </c>
      <c r="F89" s="195">
        <f t="shared" si="15"/>
        <v>305</v>
      </c>
      <c r="G89" s="195">
        <f t="shared" si="15"/>
        <v>561</v>
      </c>
      <c r="H89" s="195">
        <f t="shared" si="15"/>
        <v>5014</v>
      </c>
      <c r="I89" s="192">
        <f t="shared" si="15"/>
        <v>6319</v>
      </c>
      <c r="Q89" s="37"/>
      <c r="R89" s="37"/>
      <c r="S89" s="37"/>
      <c r="T89" s="37"/>
      <c r="U89" s="37"/>
      <c r="V89" s="37"/>
      <c r="W89" s="36"/>
      <c r="X89" s="35"/>
    </row>
    <row r="90" spans="1:24" x14ac:dyDescent="0.25">
      <c r="B90" s="284" t="s">
        <v>109</v>
      </c>
      <c r="C90" s="195">
        <f>SUM(C67+J67)</f>
        <v>79</v>
      </c>
      <c r="D90" s="195">
        <f t="shared" ref="D90:I90" si="16">SUM(D67+K67)</f>
        <v>42</v>
      </c>
      <c r="E90" s="195">
        <f t="shared" si="16"/>
        <v>142</v>
      </c>
      <c r="F90" s="195">
        <f t="shared" si="16"/>
        <v>213</v>
      </c>
      <c r="G90" s="195">
        <f t="shared" si="16"/>
        <v>344</v>
      </c>
      <c r="H90" s="195">
        <f t="shared" si="16"/>
        <v>2684</v>
      </c>
      <c r="I90" s="192">
        <f t="shared" si="16"/>
        <v>3504</v>
      </c>
      <c r="Q90" s="37"/>
      <c r="R90" s="37"/>
      <c r="S90" s="37"/>
      <c r="T90" s="37"/>
      <c r="U90" s="37"/>
      <c r="V90" s="37"/>
      <c r="W90" s="36"/>
      <c r="X90" s="35"/>
    </row>
    <row r="91" spans="1:24" x14ac:dyDescent="0.25">
      <c r="B91" s="560" t="s">
        <v>412</v>
      </c>
      <c r="C91" s="351">
        <f>SUM(C87:C90)</f>
        <v>838</v>
      </c>
      <c r="D91" s="351">
        <f t="shared" ref="D91:I91" si="17">SUM(D87:D90)</f>
        <v>424</v>
      </c>
      <c r="E91" s="351">
        <f t="shared" si="17"/>
        <v>1431</v>
      </c>
      <c r="F91" s="351">
        <f t="shared" si="17"/>
        <v>1920</v>
      </c>
      <c r="G91" s="351">
        <f t="shared" si="17"/>
        <v>3688</v>
      </c>
      <c r="H91" s="351">
        <f t="shared" si="17"/>
        <v>28314</v>
      </c>
      <c r="I91" s="351">
        <f t="shared" si="17"/>
        <v>36615</v>
      </c>
      <c r="Q91" s="37"/>
      <c r="R91" s="37"/>
      <c r="S91" s="37"/>
      <c r="T91" s="37"/>
      <c r="U91" s="37"/>
      <c r="V91" s="37"/>
      <c r="W91" s="36"/>
      <c r="X91" s="35"/>
    </row>
    <row r="92" spans="1:24" x14ac:dyDescent="0.25">
      <c r="B92" s="35"/>
      <c r="Q92" s="37"/>
      <c r="R92" s="37"/>
      <c r="S92" s="37"/>
      <c r="T92" s="37"/>
      <c r="U92" s="37"/>
      <c r="V92" s="37"/>
      <c r="W92" s="36"/>
      <c r="X92" s="35"/>
    </row>
    <row r="93" spans="1:24" x14ac:dyDescent="0.25">
      <c r="B93" s="35"/>
      <c r="Q93" s="37"/>
      <c r="R93" s="37"/>
      <c r="S93" s="37"/>
      <c r="T93" s="37"/>
      <c r="U93" s="37"/>
      <c r="V93" s="37"/>
      <c r="W93" s="36"/>
      <c r="X93" s="35"/>
    </row>
    <row r="94" spans="1:24" x14ac:dyDescent="0.25">
      <c r="B94" s="437" t="s">
        <v>413</v>
      </c>
      <c r="C94" s="208">
        <f>SUM(C79,J79)</f>
        <v>7145</v>
      </c>
      <c r="D94" s="208">
        <f t="shared" ref="D94:I94" si="18">SUM(D79,K79)</f>
        <v>3527</v>
      </c>
      <c r="E94" s="208">
        <f t="shared" si="18"/>
        <v>11167</v>
      </c>
      <c r="F94" s="208">
        <f t="shared" si="18"/>
        <v>14413</v>
      </c>
      <c r="G94" s="208">
        <f t="shared" si="18"/>
        <v>28043</v>
      </c>
      <c r="H94" s="208">
        <f t="shared" si="18"/>
        <v>301663</v>
      </c>
      <c r="I94" s="208">
        <f t="shared" si="18"/>
        <v>365958</v>
      </c>
      <c r="Q94" s="37"/>
      <c r="R94" s="37"/>
      <c r="S94" s="37"/>
      <c r="T94" s="37"/>
      <c r="U94" s="37"/>
      <c r="V94" s="37"/>
      <c r="W94" s="36"/>
      <c r="X94" s="35"/>
    </row>
    <row r="95" spans="1:24" x14ac:dyDescent="0.25">
      <c r="B95" s="437" t="s">
        <v>418</v>
      </c>
      <c r="C95" s="435">
        <f>SUM(C91/C94)</f>
        <v>0.1172848145556333</v>
      </c>
      <c r="D95" s="435">
        <f t="shared" ref="D95:I95" si="19">SUM(D91/D94)</f>
        <v>0.12021548057839523</v>
      </c>
      <c r="E95" s="435">
        <f t="shared" si="19"/>
        <v>0.12814542849467181</v>
      </c>
      <c r="F95" s="435">
        <f t="shared" si="19"/>
        <v>0.13321307153264414</v>
      </c>
      <c r="G95" s="435">
        <f t="shared" si="19"/>
        <v>0.13151232036515351</v>
      </c>
      <c r="H95" s="435">
        <f t="shared" si="19"/>
        <v>9.3859704372097341E-2</v>
      </c>
      <c r="I95" s="435">
        <f t="shared" si="19"/>
        <v>0.10005246503697146</v>
      </c>
      <c r="Q95" s="37"/>
      <c r="R95" s="37"/>
      <c r="S95" s="37"/>
      <c r="T95" s="37"/>
      <c r="U95" s="37"/>
      <c r="V95" s="37"/>
      <c r="W95" s="36"/>
      <c r="X95" s="35"/>
    </row>
    <row r="96" spans="1:24" x14ac:dyDescent="0.25">
      <c r="B96" s="35"/>
      <c r="Q96" s="37"/>
      <c r="R96" s="37"/>
      <c r="S96" s="37"/>
      <c r="T96" s="37"/>
      <c r="U96" s="37"/>
      <c r="V96" s="37"/>
      <c r="W96" s="36"/>
      <c r="X96" s="35"/>
    </row>
    <row r="97" spans="2:24" x14ac:dyDescent="0.25">
      <c r="B97" s="35"/>
      <c r="Q97" s="37"/>
      <c r="R97" s="37"/>
      <c r="S97" s="37"/>
      <c r="T97" s="37"/>
      <c r="U97" s="37"/>
      <c r="V97" s="37"/>
      <c r="W97" s="36"/>
      <c r="X97" s="35"/>
    </row>
    <row r="98" spans="2:24" x14ac:dyDescent="0.25">
      <c r="B98" s="35"/>
      <c r="Q98" s="37"/>
      <c r="R98" s="37"/>
      <c r="S98" s="37"/>
      <c r="T98" s="37"/>
      <c r="U98" s="37"/>
      <c r="V98" s="37"/>
      <c r="W98" s="36"/>
      <c r="X98" s="35"/>
    </row>
    <row r="99" spans="2:24" x14ac:dyDescent="0.25">
      <c r="B99" s="35"/>
      <c r="Q99" s="37"/>
      <c r="R99" s="37"/>
      <c r="S99" s="37"/>
      <c r="T99" s="37"/>
      <c r="U99" s="37"/>
      <c r="V99" s="37"/>
      <c r="W99" s="36"/>
      <c r="X99" s="35"/>
    </row>
    <row r="100" spans="2:24" x14ac:dyDescent="0.25">
      <c r="B100" s="35"/>
      <c r="Q100" s="37"/>
      <c r="R100" s="37"/>
      <c r="S100" s="37"/>
      <c r="T100" s="37"/>
      <c r="U100" s="37"/>
      <c r="V100" s="37"/>
      <c r="W100" s="36"/>
      <c r="X100" s="35"/>
    </row>
    <row r="101" spans="2:24" x14ac:dyDescent="0.25">
      <c r="B101" s="35"/>
      <c r="C101" s="210"/>
      <c r="Q101" s="37"/>
      <c r="R101" s="37"/>
      <c r="S101" s="37"/>
      <c r="T101" s="37"/>
      <c r="U101" s="37"/>
      <c r="V101" s="37"/>
      <c r="W101" s="36"/>
      <c r="X101" s="35"/>
    </row>
    <row r="102" spans="2:24" x14ac:dyDescent="0.25">
      <c r="B102" s="35"/>
      <c r="Q102" s="37"/>
      <c r="R102" s="37"/>
      <c r="S102" s="37"/>
      <c r="T102" s="37"/>
      <c r="U102" s="37"/>
      <c r="V102" s="37"/>
      <c r="W102" s="36"/>
      <c r="X102" s="35"/>
    </row>
    <row r="103" spans="2:24" x14ac:dyDescent="0.25">
      <c r="B103" s="35"/>
      <c r="Q103" s="37"/>
      <c r="R103" s="37"/>
      <c r="S103" s="37"/>
      <c r="T103" s="37"/>
      <c r="U103" s="37"/>
      <c r="V103" s="37"/>
      <c r="W103" s="36"/>
      <c r="X103" s="35"/>
    </row>
    <row r="104" spans="2:24" x14ac:dyDescent="0.25">
      <c r="B104" s="35"/>
      <c r="Q104" s="37"/>
      <c r="R104" s="37"/>
      <c r="S104" s="37"/>
      <c r="T104" s="37"/>
      <c r="U104" s="37"/>
      <c r="V104" s="37"/>
      <c r="W104" s="36"/>
      <c r="X104" s="35"/>
    </row>
    <row r="105" spans="2:24" x14ac:dyDescent="0.25">
      <c r="B105" s="35"/>
      <c r="Q105" s="37"/>
      <c r="R105" s="37"/>
      <c r="S105" s="37"/>
      <c r="T105" s="37"/>
      <c r="U105" s="37"/>
      <c r="V105" s="37"/>
      <c r="W105" s="36"/>
      <c r="X105" s="35"/>
    </row>
    <row r="106" spans="2:24" x14ac:dyDescent="0.25">
      <c r="B106" s="35"/>
      <c r="Q106" s="37"/>
      <c r="R106" s="37"/>
      <c r="S106" s="37"/>
      <c r="T106" s="37"/>
      <c r="U106" s="37"/>
      <c r="V106" s="37"/>
      <c r="W106" s="36"/>
      <c r="X106" s="35"/>
    </row>
    <row r="107" spans="2:24" x14ac:dyDescent="0.25">
      <c r="B107" s="35"/>
      <c r="Q107" s="37"/>
      <c r="R107" s="37"/>
      <c r="S107" s="37"/>
      <c r="T107" s="37"/>
      <c r="U107" s="37"/>
      <c r="V107" s="37"/>
      <c r="W107" s="36"/>
      <c r="X107" s="35"/>
    </row>
    <row r="108" spans="2:24" x14ac:dyDescent="0.25">
      <c r="B108" s="35"/>
      <c r="Q108" s="37"/>
      <c r="R108" s="37"/>
      <c r="S108" s="37"/>
      <c r="T108" s="37"/>
      <c r="U108" s="37"/>
      <c r="V108" s="37"/>
      <c r="W108" s="36"/>
      <c r="X108" s="35"/>
    </row>
    <row r="109" spans="2:24" x14ac:dyDescent="0.25">
      <c r="B109" s="35"/>
      <c r="Q109" s="37"/>
      <c r="R109" s="37"/>
      <c r="S109" s="37"/>
      <c r="T109" s="37"/>
      <c r="U109" s="37"/>
      <c r="V109" s="37"/>
      <c r="W109" s="36"/>
      <c r="X109" s="35"/>
    </row>
    <row r="110" spans="2:24" x14ac:dyDescent="0.25">
      <c r="B110" s="35"/>
      <c r="Q110" s="37"/>
      <c r="R110" s="37"/>
      <c r="S110" s="37"/>
      <c r="T110" s="37"/>
      <c r="U110" s="37"/>
      <c r="V110" s="37"/>
      <c r="W110" s="36"/>
      <c r="X110" s="35"/>
    </row>
    <row r="111" spans="2:24" x14ac:dyDescent="0.25">
      <c r="B111" s="35"/>
      <c r="Q111" s="37"/>
      <c r="R111" s="37"/>
      <c r="S111" s="37"/>
      <c r="T111" s="37"/>
      <c r="U111" s="37"/>
      <c r="V111" s="37"/>
      <c r="W111" s="36"/>
      <c r="X111" s="35"/>
    </row>
    <row r="112" spans="2:24" x14ac:dyDescent="0.25">
      <c r="B112" s="35"/>
      <c r="Q112" s="37"/>
      <c r="R112" s="37"/>
      <c r="S112" s="37"/>
      <c r="T112" s="37"/>
      <c r="U112" s="37"/>
      <c r="V112" s="37"/>
      <c r="W112" s="36"/>
      <c r="X112" s="35"/>
    </row>
    <row r="113" spans="2:24" x14ac:dyDescent="0.25">
      <c r="B113" s="35"/>
      <c r="Q113" s="37"/>
      <c r="R113" s="37"/>
      <c r="S113" s="37"/>
      <c r="T113" s="37"/>
      <c r="U113" s="37"/>
      <c r="V113" s="37"/>
      <c r="W113" s="36"/>
      <c r="X113" s="35"/>
    </row>
    <row r="114" spans="2:24" x14ac:dyDescent="0.25">
      <c r="B114" s="35"/>
      <c r="Q114" s="37"/>
      <c r="R114" s="37"/>
      <c r="S114" s="37"/>
      <c r="T114" s="37"/>
      <c r="U114" s="37"/>
      <c r="V114" s="37"/>
      <c r="W114" s="36"/>
      <c r="X114" s="35"/>
    </row>
    <row r="115" spans="2:24" x14ac:dyDescent="0.25">
      <c r="B115" s="35"/>
      <c r="Q115" s="37"/>
      <c r="R115" s="37"/>
      <c r="S115" s="37"/>
      <c r="T115" s="37"/>
      <c r="U115" s="37"/>
      <c r="V115" s="37"/>
      <c r="W115" s="36"/>
      <c r="X115" s="35"/>
    </row>
    <row r="116" spans="2:24" x14ac:dyDescent="0.25">
      <c r="B116" s="35"/>
      <c r="Q116" s="37"/>
      <c r="R116" s="37"/>
      <c r="S116" s="37"/>
      <c r="T116" s="37"/>
      <c r="U116" s="37"/>
      <c r="V116" s="37"/>
      <c r="W116" s="36"/>
      <c r="X116" s="35"/>
    </row>
    <row r="117" spans="2:24" x14ac:dyDescent="0.25">
      <c r="B117" s="35"/>
      <c r="Q117" s="37"/>
      <c r="R117" s="37"/>
      <c r="S117" s="37"/>
      <c r="T117" s="37"/>
      <c r="U117" s="37"/>
      <c r="V117" s="37"/>
      <c r="W117" s="36"/>
      <c r="X117" s="35"/>
    </row>
    <row r="118" spans="2:24" x14ac:dyDescent="0.25">
      <c r="B118" s="35"/>
      <c r="Q118" s="37"/>
      <c r="R118" s="37"/>
      <c r="S118" s="37"/>
      <c r="T118" s="37"/>
      <c r="U118" s="37"/>
      <c r="V118" s="37"/>
      <c r="W118" s="36"/>
      <c r="X118" s="35"/>
    </row>
    <row r="119" spans="2:24" x14ac:dyDescent="0.25">
      <c r="B119" s="35"/>
      <c r="Q119" s="37"/>
      <c r="R119" s="37"/>
      <c r="S119" s="37"/>
      <c r="T119" s="37"/>
      <c r="U119" s="37"/>
      <c r="V119" s="37"/>
      <c r="W119" s="36"/>
      <c r="X119" s="35"/>
    </row>
    <row r="120" spans="2:24" x14ac:dyDescent="0.25">
      <c r="B120" s="35"/>
      <c r="Q120" s="37"/>
      <c r="R120" s="37"/>
      <c r="S120" s="37"/>
      <c r="T120" s="37"/>
      <c r="U120" s="37"/>
      <c r="V120" s="37"/>
      <c r="W120" s="36"/>
      <c r="X120" s="35"/>
    </row>
    <row r="121" spans="2:24" x14ac:dyDescent="0.25">
      <c r="B121" s="35"/>
      <c r="Q121" s="37"/>
      <c r="R121" s="37"/>
      <c r="S121" s="37"/>
      <c r="T121" s="37"/>
      <c r="U121" s="37"/>
      <c r="V121" s="37"/>
      <c r="W121" s="36"/>
      <c r="X121" s="35"/>
    </row>
    <row r="122" spans="2:24" x14ac:dyDescent="0.25">
      <c r="B122" s="35"/>
      <c r="Q122" s="37"/>
      <c r="R122" s="37"/>
      <c r="S122" s="37"/>
      <c r="T122" s="37"/>
      <c r="U122" s="37"/>
      <c r="V122" s="37"/>
      <c r="W122" s="36"/>
      <c r="X122" s="35"/>
    </row>
    <row r="123" spans="2:24" x14ac:dyDescent="0.25">
      <c r="B123" s="35"/>
      <c r="Q123" s="37"/>
      <c r="R123" s="37"/>
      <c r="S123" s="37"/>
      <c r="T123" s="37"/>
      <c r="U123" s="37"/>
      <c r="V123" s="37"/>
      <c r="W123" s="36"/>
      <c r="X123" s="35"/>
    </row>
    <row r="124" spans="2:24" x14ac:dyDescent="0.25">
      <c r="B124" s="35"/>
      <c r="Q124" s="37"/>
      <c r="R124" s="37"/>
      <c r="S124" s="37"/>
      <c r="T124" s="37"/>
      <c r="U124" s="37"/>
      <c r="V124" s="37"/>
      <c r="W124" s="36"/>
      <c r="X124" s="35"/>
    </row>
    <row r="125" spans="2:24" x14ac:dyDescent="0.25">
      <c r="B125" s="35"/>
      <c r="Q125" s="37"/>
      <c r="R125" s="37"/>
      <c r="S125" s="37"/>
      <c r="T125" s="37"/>
      <c r="U125" s="37"/>
      <c r="V125" s="37"/>
      <c r="W125" s="36"/>
      <c r="X125" s="35"/>
    </row>
    <row r="126" spans="2:24" x14ac:dyDescent="0.25">
      <c r="B126" s="35"/>
      <c r="Q126" s="37"/>
      <c r="R126" s="37"/>
      <c r="S126" s="37"/>
      <c r="T126" s="37"/>
      <c r="U126" s="37"/>
      <c r="V126" s="37"/>
      <c r="W126" s="36"/>
      <c r="X126" s="35"/>
    </row>
    <row r="127" spans="2:24" x14ac:dyDescent="0.25">
      <c r="B127" s="35"/>
      <c r="Q127" s="37"/>
      <c r="R127" s="37"/>
      <c r="S127" s="37"/>
      <c r="T127" s="37"/>
      <c r="U127" s="37"/>
      <c r="V127" s="37"/>
      <c r="W127" s="36"/>
      <c r="X127" s="35"/>
    </row>
    <row r="128" spans="2:24" x14ac:dyDescent="0.25">
      <c r="B128" s="35"/>
      <c r="Q128" s="37"/>
      <c r="R128" s="37"/>
      <c r="S128" s="37"/>
      <c r="T128" s="37"/>
      <c r="U128" s="37"/>
      <c r="V128" s="37"/>
      <c r="W128" s="36"/>
      <c r="X128" s="35"/>
    </row>
    <row r="129" spans="2:24" x14ac:dyDescent="0.25">
      <c r="B129" s="35"/>
      <c r="Q129" s="37"/>
      <c r="R129" s="37"/>
      <c r="S129" s="37"/>
      <c r="T129" s="37"/>
      <c r="U129" s="37"/>
      <c r="V129" s="37"/>
      <c r="W129" s="36"/>
      <c r="X129" s="35"/>
    </row>
    <row r="130" spans="2:24" x14ac:dyDescent="0.25">
      <c r="B130" s="35"/>
      <c r="Q130" s="37"/>
      <c r="R130" s="37"/>
      <c r="S130" s="37"/>
      <c r="T130" s="37"/>
      <c r="U130" s="37"/>
      <c r="V130" s="37"/>
      <c r="W130" s="36"/>
      <c r="X130" s="35"/>
    </row>
    <row r="131" spans="2:24" x14ac:dyDescent="0.25">
      <c r="B131" s="35"/>
      <c r="Q131" s="37"/>
      <c r="R131" s="37"/>
      <c r="S131" s="37"/>
      <c r="T131" s="37"/>
      <c r="U131" s="37"/>
      <c r="V131" s="37"/>
      <c r="W131" s="36"/>
      <c r="X131" s="35"/>
    </row>
    <row r="132" spans="2:24" x14ac:dyDescent="0.25">
      <c r="B132" s="35"/>
      <c r="Q132" s="37"/>
      <c r="R132" s="37"/>
      <c r="S132" s="37"/>
      <c r="T132" s="37"/>
      <c r="U132" s="37"/>
      <c r="V132" s="37"/>
      <c r="W132" s="36"/>
      <c r="X132" s="35"/>
    </row>
    <row r="133" spans="2:24" x14ac:dyDescent="0.25">
      <c r="B133" s="35"/>
      <c r="Q133" s="37"/>
      <c r="R133" s="37"/>
      <c r="S133" s="37"/>
      <c r="T133" s="37"/>
      <c r="U133" s="37"/>
      <c r="V133" s="37"/>
      <c r="W133" s="36"/>
      <c r="X133" s="35"/>
    </row>
    <row r="134" spans="2:24" x14ac:dyDescent="0.25">
      <c r="B134" s="35"/>
      <c r="Q134" s="37"/>
      <c r="R134" s="37"/>
      <c r="S134" s="37"/>
      <c r="T134" s="37"/>
      <c r="U134" s="37"/>
      <c r="V134" s="37"/>
      <c r="W134" s="36"/>
      <c r="X134" s="35"/>
    </row>
    <row r="135" spans="2:24" x14ac:dyDescent="0.25">
      <c r="B135" s="35"/>
      <c r="Q135" s="37"/>
      <c r="R135" s="37"/>
      <c r="S135" s="37"/>
      <c r="T135" s="37"/>
      <c r="U135" s="37"/>
      <c r="V135" s="37"/>
      <c r="W135" s="36"/>
      <c r="X135" s="35"/>
    </row>
    <row r="136" spans="2:24" x14ac:dyDescent="0.25">
      <c r="B136" s="35"/>
      <c r="Q136" s="37"/>
      <c r="R136" s="37"/>
      <c r="S136" s="37"/>
      <c r="T136" s="37"/>
      <c r="U136" s="37"/>
      <c r="V136" s="37"/>
      <c r="W136" s="36"/>
      <c r="X136" s="35"/>
    </row>
    <row r="137" spans="2:24" x14ac:dyDescent="0.25">
      <c r="B137" s="35"/>
      <c r="Q137" s="37"/>
      <c r="R137" s="37"/>
      <c r="S137" s="37"/>
      <c r="T137" s="37"/>
      <c r="U137" s="37"/>
      <c r="V137" s="37"/>
      <c r="W137" s="36"/>
      <c r="X137" s="35"/>
    </row>
    <row r="138" spans="2:24" x14ac:dyDescent="0.25">
      <c r="B138" s="35"/>
      <c r="Q138" s="37"/>
      <c r="R138" s="37"/>
      <c r="S138" s="37"/>
      <c r="T138" s="37"/>
      <c r="U138" s="37"/>
      <c r="V138" s="37"/>
      <c r="W138" s="36"/>
      <c r="X138" s="35"/>
    </row>
    <row r="139" spans="2:24" x14ac:dyDescent="0.25">
      <c r="B139" s="35"/>
      <c r="Q139" s="37"/>
      <c r="R139" s="37"/>
      <c r="S139" s="37"/>
      <c r="T139" s="37"/>
      <c r="U139" s="37"/>
      <c r="V139" s="37"/>
      <c r="W139" s="36"/>
      <c r="X139" s="35"/>
    </row>
    <row r="140" spans="2:24" x14ac:dyDescent="0.25">
      <c r="B140" s="35"/>
      <c r="Q140" s="37"/>
      <c r="R140" s="37"/>
      <c r="S140" s="37"/>
      <c r="T140" s="37"/>
      <c r="U140" s="37"/>
      <c r="V140" s="37"/>
      <c r="W140" s="36"/>
      <c r="X140" s="35"/>
    </row>
    <row r="141" spans="2:24" x14ac:dyDescent="0.25">
      <c r="B141" s="35"/>
      <c r="Q141" s="37"/>
      <c r="R141" s="37"/>
      <c r="S141" s="37"/>
      <c r="T141" s="37"/>
      <c r="U141" s="37"/>
      <c r="V141" s="37"/>
      <c r="W141" s="36"/>
      <c r="X141" s="35"/>
    </row>
    <row r="142" spans="2:24" x14ac:dyDescent="0.25">
      <c r="B142" s="35"/>
      <c r="Q142" s="37"/>
      <c r="R142" s="37"/>
      <c r="S142" s="37"/>
      <c r="T142" s="37"/>
      <c r="U142" s="37"/>
      <c r="V142" s="37"/>
      <c r="W142" s="36"/>
      <c r="X142" s="35"/>
    </row>
    <row r="143" spans="2:24" x14ac:dyDescent="0.25">
      <c r="B143" s="35"/>
      <c r="Q143" s="37"/>
      <c r="R143" s="37"/>
      <c r="S143" s="37"/>
      <c r="T143" s="37"/>
      <c r="U143" s="37"/>
      <c r="V143" s="37"/>
      <c r="W143" s="36"/>
      <c r="X143" s="35"/>
    </row>
    <row r="144" spans="2:24" x14ac:dyDescent="0.25">
      <c r="B144" s="35"/>
      <c r="Q144" s="37"/>
      <c r="R144" s="37"/>
      <c r="S144" s="37"/>
      <c r="T144" s="37"/>
      <c r="U144" s="37"/>
      <c r="V144" s="37"/>
      <c r="W144" s="36"/>
      <c r="X144" s="35"/>
    </row>
    <row r="145" spans="2:24" x14ac:dyDescent="0.25">
      <c r="B145" s="35"/>
      <c r="Q145" s="37"/>
      <c r="R145" s="37"/>
      <c r="S145" s="37"/>
      <c r="T145" s="37"/>
      <c r="U145" s="37"/>
      <c r="V145" s="37"/>
      <c r="W145" s="36"/>
      <c r="X145" s="35"/>
    </row>
    <row r="146" spans="2:24" x14ac:dyDescent="0.25">
      <c r="B146" s="35"/>
      <c r="Q146" s="37"/>
      <c r="R146" s="37"/>
      <c r="S146" s="37"/>
      <c r="T146" s="37"/>
      <c r="U146" s="37"/>
      <c r="V146" s="37"/>
      <c r="W146" s="36"/>
      <c r="X146" s="35"/>
    </row>
    <row r="147" spans="2:24" x14ac:dyDescent="0.25">
      <c r="B147" s="35"/>
      <c r="Q147" s="37"/>
      <c r="R147" s="37"/>
      <c r="S147" s="37"/>
      <c r="T147" s="37"/>
      <c r="U147" s="37"/>
      <c r="V147" s="37"/>
      <c r="W147" s="36"/>
      <c r="X147" s="35"/>
    </row>
    <row r="148" spans="2:24" x14ac:dyDescent="0.25">
      <c r="B148" s="35"/>
      <c r="Q148" s="37"/>
      <c r="R148" s="37"/>
      <c r="S148" s="37"/>
      <c r="T148" s="37"/>
      <c r="U148" s="37"/>
      <c r="V148" s="37"/>
      <c r="W148" s="36"/>
      <c r="X148" s="35"/>
    </row>
    <row r="149" spans="2:24" x14ac:dyDescent="0.25">
      <c r="B149" s="35"/>
      <c r="Q149" s="37"/>
      <c r="R149" s="37"/>
      <c r="S149" s="37"/>
      <c r="T149" s="37"/>
      <c r="U149" s="37"/>
      <c r="V149" s="37"/>
      <c r="W149" s="36"/>
      <c r="X149" s="35"/>
    </row>
    <row r="150" spans="2:24" x14ac:dyDescent="0.25">
      <c r="B150" s="35"/>
      <c r="Q150" s="37"/>
      <c r="R150" s="37"/>
      <c r="S150" s="37"/>
      <c r="T150" s="37"/>
      <c r="U150" s="37"/>
      <c r="V150" s="37"/>
      <c r="W150" s="36"/>
      <c r="X150" s="35"/>
    </row>
    <row r="151" spans="2:24" x14ac:dyDescent="0.25">
      <c r="B151" s="35"/>
      <c r="Q151" s="37"/>
      <c r="R151" s="37"/>
      <c r="S151" s="37"/>
      <c r="T151" s="37"/>
      <c r="U151" s="37"/>
      <c r="V151" s="37"/>
      <c r="W151" s="36"/>
      <c r="X151" s="35"/>
    </row>
    <row r="152" spans="2:24" x14ac:dyDescent="0.25">
      <c r="B152" s="35"/>
      <c r="Q152" s="38"/>
      <c r="R152" s="38"/>
      <c r="S152" s="38"/>
      <c r="T152" s="38"/>
      <c r="U152" s="38"/>
      <c r="V152" s="38"/>
      <c r="W152" s="38"/>
      <c r="X152" s="35"/>
    </row>
    <row r="153" spans="2:24" x14ac:dyDescent="0.25">
      <c r="B153" s="35"/>
      <c r="Q153" s="35"/>
      <c r="R153" s="35"/>
      <c r="S153" s="35"/>
      <c r="T153" s="35"/>
      <c r="U153" s="35"/>
      <c r="V153" s="35"/>
      <c r="W153" s="35"/>
      <c r="X153" s="35"/>
    </row>
  </sheetData>
  <mergeCells count="44">
    <mergeCell ref="W8:W9"/>
    <mergeCell ref="Q7:W7"/>
    <mergeCell ref="J7:P7"/>
    <mergeCell ref="C7:I7"/>
    <mergeCell ref="T8:T9"/>
    <mergeCell ref="U8:U9"/>
    <mergeCell ref="S8:S9"/>
    <mergeCell ref="R8:R9"/>
    <mergeCell ref="L8:L9"/>
    <mergeCell ref="M8:M9"/>
    <mergeCell ref="N8:N9"/>
    <mergeCell ref="O8:O9"/>
    <mergeCell ref="C8:C9"/>
    <mergeCell ref="D8:D9"/>
    <mergeCell ref="V8:V9"/>
    <mergeCell ref="F8:F9"/>
    <mergeCell ref="G8:G9"/>
    <mergeCell ref="A16:A22"/>
    <mergeCell ref="A23:A29"/>
    <mergeCell ref="E8:E9"/>
    <mergeCell ref="A10:A15"/>
    <mergeCell ref="B7:B9"/>
    <mergeCell ref="A7:A9"/>
    <mergeCell ref="P8:P9"/>
    <mergeCell ref="Q8:Q9"/>
    <mergeCell ref="H8:H9"/>
    <mergeCell ref="I8:I9"/>
    <mergeCell ref="J8:J9"/>
    <mergeCell ref="K8:K9"/>
    <mergeCell ref="A30:A38"/>
    <mergeCell ref="A73:A78"/>
    <mergeCell ref="A39:A45"/>
    <mergeCell ref="A46:A55"/>
    <mergeCell ref="A56:A60"/>
    <mergeCell ref="A61:A63"/>
    <mergeCell ref="A64:A72"/>
    <mergeCell ref="G85:G86"/>
    <mergeCell ref="H85:H86"/>
    <mergeCell ref="I85:I86"/>
    <mergeCell ref="B85:B86"/>
    <mergeCell ref="C85:C86"/>
    <mergeCell ref="D85:D86"/>
    <mergeCell ref="E85:E86"/>
    <mergeCell ref="F85:F8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H150"/>
  <sheetViews>
    <sheetView topLeftCell="A62" workbookViewId="0">
      <selection activeCell="G68" sqref="G68"/>
    </sheetView>
  </sheetViews>
  <sheetFormatPr baseColWidth="10" defaultRowHeight="15" x14ac:dyDescent="0.25"/>
  <cols>
    <col min="1" max="1" width="15.5703125" customWidth="1"/>
    <col min="2" max="2" width="30.5703125" customWidth="1"/>
    <col min="3" max="4" width="17.5703125" customWidth="1"/>
    <col min="5" max="5" width="17.5703125" style="27" customWidth="1"/>
  </cols>
  <sheetData>
    <row r="1" spans="1:8" s="45" customFormat="1" ht="27" customHeight="1" x14ac:dyDescent="0.4">
      <c r="A1" s="5"/>
      <c r="B1" s="15" t="s">
        <v>134</v>
      </c>
      <c r="C1" s="12"/>
      <c r="D1" s="10"/>
      <c r="E1" s="43"/>
      <c r="F1" s="5"/>
      <c r="G1" s="5"/>
      <c r="H1" s="179"/>
    </row>
    <row r="3" spans="1:8" ht="15.75" x14ac:dyDescent="0.25">
      <c r="A3" s="2" t="s">
        <v>136</v>
      </c>
      <c r="B3" s="2"/>
    </row>
    <row r="4" spans="1:8" ht="15.75" x14ac:dyDescent="0.25">
      <c r="A4" s="2"/>
      <c r="B4" s="2"/>
    </row>
    <row r="5" spans="1:8" ht="15.75" x14ac:dyDescent="0.25">
      <c r="A5" s="2" t="s">
        <v>396</v>
      </c>
      <c r="B5" s="2"/>
    </row>
    <row r="7" spans="1:8" ht="15.75" x14ac:dyDescent="0.25">
      <c r="A7" s="44" t="s">
        <v>123</v>
      </c>
      <c r="B7" s="78" t="s">
        <v>122</v>
      </c>
      <c r="C7" s="154" t="s">
        <v>6</v>
      </c>
      <c r="D7" s="378" t="s">
        <v>247</v>
      </c>
      <c r="E7" s="379" t="s">
        <v>8</v>
      </c>
    </row>
    <row r="8" spans="1:8" x14ac:dyDescent="0.25">
      <c r="A8" s="438" t="s">
        <v>124</v>
      </c>
      <c r="B8" s="30" t="s">
        <v>52</v>
      </c>
      <c r="C8" s="130">
        <v>6242</v>
      </c>
      <c r="D8" s="91">
        <v>108.0531</v>
      </c>
      <c r="E8" s="257">
        <f>C8/D8</f>
        <v>57.767893748536601</v>
      </c>
    </row>
    <row r="9" spans="1:8" x14ac:dyDescent="0.25">
      <c r="A9" s="438"/>
      <c r="B9" s="30" t="s">
        <v>53</v>
      </c>
      <c r="C9" s="286">
        <v>17279</v>
      </c>
      <c r="D9" s="83">
        <v>118.1306</v>
      </c>
      <c r="E9" s="257">
        <f t="shared" ref="E9:E72" si="0">C9/D9</f>
        <v>146.27031438086323</v>
      </c>
    </row>
    <row r="10" spans="1:8" x14ac:dyDescent="0.25">
      <c r="A10" s="438"/>
      <c r="B10" s="30" t="s">
        <v>54</v>
      </c>
      <c r="C10" s="286">
        <v>15763</v>
      </c>
      <c r="D10" s="83">
        <v>137.85570000000001</v>
      </c>
      <c r="E10" s="257">
        <f t="shared" si="0"/>
        <v>114.34420194449703</v>
      </c>
      <c r="G10" s="35"/>
    </row>
    <row r="11" spans="1:8" x14ac:dyDescent="0.25">
      <c r="A11" s="438"/>
      <c r="B11" s="30" t="s">
        <v>55</v>
      </c>
      <c r="C11" s="286">
        <v>10384</v>
      </c>
      <c r="D11" s="83">
        <v>58.650599999999997</v>
      </c>
      <c r="E11" s="257">
        <f t="shared" si="0"/>
        <v>177.04848714250153</v>
      </c>
    </row>
    <row r="12" spans="1:8" x14ac:dyDescent="0.25">
      <c r="A12" s="438"/>
      <c r="B12" s="30" t="s">
        <v>56</v>
      </c>
      <c r="C12" s="286">
        <v>12063</v>
      </c>
      <c r="D12" s="83">
        <v>445.50150000000002</v>
      </c>
      <c r="E12" s="257">
        <f t="shared" si="0"/>
        <v>27.077349907912765</v>
      </c>
    </row>
    <row r="13" spans="1:8" x14ac:dyDescent="0.25">
      <c r="A13" s="438"/>
      <c r="B13" s="30" t="s">
        <v>57</v>
      </c>
      <c r="C13" s="286">
        <v>6592</v>
      </c>
      <c r="D13" s="83">
        <v>238.4683</v>
      </c>
      <c r="E13" s="257">
        <f t="shared" si="0"/>
        <v>27.64308715246429</v>
      </c>
    </row>
    <row r="14" spans="1:8" x14ac:dyDescent="0.25">
      <c r="A14" s="438" t="s">
        <v>125</v>
      </c>
      <c r="B14" s="30" t="s">
        <v>58</v>
      </c>
      <c r="C14" s="286">
        <v>4139</v>
      </c>
      <c r="D14" s="83">
        <v>101.6614</v>
      </c>
      <c r="E14" s="257">
        <f t="shared" si="0"/>
        <v>40.713584507000689</v>
      </c>
    </row>
    <row r="15" spans="1:8" x14ac:dyDescent="0.25">
      <c r="A15" s="438"/>
      <c r="B15" s="30" t="s">
        <v>59</v>
      </c>
      <c r="C15" s="286">
        <v>4245</v>
      </c>
      <c r="D15" s="83">
        <v>259.09129999999999</v>
      </c>
      <c r="E15" s="257">
        <f t="shared" si="0"/>
        <v>16.384185806316154</v>
      </c>
    </row>
    <row r="16" spans="1:8" x14ac:dyDescent="0.25">
      <c r="A16" s="438"/>
      <c r="B16" s="30" t="s">
        <v>60</v>
      </c>
      <c r="C16" s="286">
        <v>5740</v>
      </c>
      <c r="D16" s="83">
        <v>147.82329999999999</v>
      </c>
      <c r="E16" s="257">
        <f t="shared" si="0"/>
        <v>38.830143827123329</v>
      </c>
    </row>
    <row r="17" spans="1:5" x14ac:dyDescent="0.25">
      <c r="A17" s="438"/>
      <c r="B17" s="30" t="s">
        <v>61</v>
      </c>
      <c r="C17" s="286">
        <v>4700</v>
      </c>
      <c r="D17" s="83">
        <v>122.42149999999999</v>
      </c>
      <c r="E17" s="257">
        <f t="shared" si="0"/>
        <v>38.391949126583157</v>
      </c>
    </row>
    <row r="18" spans="1:5" x14ac:dyDescent="0.25">
      <c r="A18" s="438"/>
      <c r="B18" s="30" t="s">
        <v>62</v>
      </c>
      <c r="C18" s="286">
        <v>5602</v>
      </c>
      <c r="D18" s="83">
        <v>85.743700000000004</v>
      </c>
      <c r="E18" s="257">
        <f t="shared" si="0"/>
        <v>65.334246131202633</v>
      </c>
    </row>
    <row r="19" spans="1:5" x14ac:dyDescent="0.25">
      <c r="A19" s="438"/>
      <c r="B19" s="30" t="s">
        <v>63</v>
      </c>
      <c r="C19" s="286">
        <v>3752</v>
      </c>
      <c r="D19" s="83">
        <v>232.3579</v>
      </c>
      <c r="E19" s="257">
        <f t="shared" si="0"/>
        <v>16.147503484925625</v>
      </c>
    </row>
    <row r="20" spans="1:5" x14ac:dyDescent="0.25">
      <c r="A20" s="438"/>
      <c r="B20" s="30" t="s">
        <v>64</v>
      </c>
      <c r="C20" s="286">
        <v>49</v>
      </c>
      <c r="D20" s="83">
        <v>87.188000000000002</v>
      </c>
      <c r="E20" s="257">
        <f t="shared" si="0"/>
        <v>0.56200394549708677</v>
      </c>
    </row>
    <row r="21" spans="1:5" x14ac:dyDescent="0.25">
      <c r="A21" s="439" t="s">
        <v>126</v>
      </c>
      <c r="B21" s="30" t="s">
        <v>65</v>
      </c>
      <c r="C21" s="286">
        <v>10080</v>
      </c>
      <c r="D21" s="83">
        <v>260.7158</v>
      </c>
      <c r="E21" s="257">
        <f t="shared" si="0"/>
        <v>38.662789136676793</v>
      </c>
    </row>
    <row r="22" spans="1:5" x14ac:dyDescent="0.25">
      <c r="A22" s="439"/>
      <c r="B22" s="30" t="s">
        <v>66</v>
      </c>
      <c r="C22" s="286">
        <v>6559</v>
      </c>
      <c r="D22" s="83">
        <v>241.46950000000001</v>
      </c>
      <c r="E22" s="257">
        <f t="shared" si="0"/>
        <v>27.162850794820876</v>
      </c>
    </row>
    <row r="23" spans="1:5" x14ac:dyDescent="0.25">
      <c r="A23" s="439"/>
      <c r="B23" s="30" t="s">
        <v>67</v>
      </c>
      <c r="C23" s="286">
        <v>4729</v>
      </c>
      <c r="D23" s="83">
        <v>640.32330000000002</v>
      </c>
      <c r="E23" s="257">
        <f t="shared" si="0"/>
        <v>7.3853317535063923</v>
      </c>
    </row>
    <row r="24" spans="1:5" x14ac:dyDescent="0.25">
      <c r="A24" s="439"/>
      <c r="B24" s="30" t="s">
        <v>68</v>
      </c>
      <c r="C24" s="286">
        <v>6953</v>
      </c>
      <c r="D24" s="83">
        <v>239.51140000000001</v>
      </c>
      <c r="E24" s="257">
        <f t="shared" si="0"/>
        <v>29.029933439493902</v>
      </c>
    </row>
    <row r="25" spans="1:5" x14ac:dyDescent="0.25">
      <c r="A25" s="439"/>
      <c r="B25" s="30" t="s">
        <v>69</v>
      </c>
      <c r="C25" s="286">
        <v>3010</v>
      </c>
      <c r="D25" s="83">
        <v>175.2319</v>
      </c>
      <c r="E25" s="257">
        <f t="shared" si="0"/>
        <v>17.177237706148254</v>
      </c>
    </row>
    <row r="26" spans="1:5" x14ac:dyDescent="0.25">
      <c r="A26" s="439"/>
      <c r="B26" s="30" t="s">
        <v>70</v>
      </c>
      <c r="C26" s="286">
        <v>4439</v>
      </c>
      <c r="D26" s="83">
        <v>530.4221</v>
      </c>
      <c r="E26" s="257">
        <f t="shared" si="0"/>
        <v>8.3688066541722144</v>
      </c>
    </row>
    <row r="27" spans="1:5" x14ac:dyDescent="0.25">
      <c r="A27" s="439"/>
      <c r="B27" s="30" t="s">
        <v>71</v>
      </c>
      <c r="C27" s="286">
        <v>2182</v>
      </c>
      <c r="D27" s="83">
        <v>504.66539999999998</v>
      </c>
      <c r="E27" s="257">
        <f t="shared" si="0"/>
        <v>4.3236568229167291</v>
      </c>
    </row>
    <row r="28" spans="1:5" x14ac:dyDescent="0.25">
      <c r="A28" s="438" t="s">
        <v>127</v>
      </c>
      <c r="B28" s="30" t="s">
        <v>72</v>
      </c>
      <c r="C28" s="286">
        <v>9629</v>
      </c>
      <c r="D28" s="83">
        <v>144.97380000000001</v>
      </c>
      <c r="E28" s="257">
        <f t="shared" si="0"/>
        <v>66.418897759457224</v>
      </c>
    </row>
    <row r="29" spans="1:5" x14ac:dyDescent="0.25">
      <c r="A29" s="438"/>
      <c r="B29" s="30" t="s">
        <v>73</v>
      </c>
      <c r="C29" s="286">
        <v>3657</v>
      </c>
      <c r="D29" s="83">
        <v>199.64359999999999</v>
      </c>
      <c r="E29" s="257">
        <f t="shared" si="0"/>
        <v>18.317642038111916</v>
      </c>
    </row>
    <row r="30" spans="1:5" x14ac:dyDescent="0.25">
      <c r="A30" s="438"/>
      <c r="B30" s="30" t="s">
        <v>74</v>
      </c>
      <c r="C30" s="286">
        <v>3949</v>
      </c>
      <c r="D30" s="83">
        <v>133.95089999999999</v>
      </c>
      <c r="E30" s="257">
        <f t="shared" si="0"/>
        <v>29.480951602415516</v>
      </c>
    </row>
    <row r="31" spans="1:5" x14ac:dyDescent="0.25">
      <c r="A31" s="438"/>
      <c r="B31" s="30" t="s">
        <v>75</v>
      </c>
      <c r="C31" s="286">
        <v>2789</v>
      </c>
      <c r="D31" s="83">
        <v>809.34910000000002</v>
      </c>
      <c r="E31" s="257">
        <f t="shared" si="0"/>
        <v>3.4459789971966361</v>
      </c>
    </row>
    <row r="32" spans="1:5" x14ac:dyDescent="0.25">
      <c r="A32" s="438"/>
      <c r="B32" s="30" t="s">
        <v>76</v>
      </c>
      <c r="C32" s="286">
        <v>1016</v>
      </c>
      <c r="D32" s="83">
        <v>130.65649999999999</v>
      </c>
      <c r="E32" s="257">
        <f t="shared" si="0"/>
        <v>7.7761152334556645</v>
      </c>
    </row>
    <row r="33" spans="1:5" x14ac:dyDescent="0.25">
      <c r="A33" s="438"/>
      <c r="B33" s="30" t="s">
        <v>77</v>
      </c>
      <c r="C33" s="286">
        <v>192</v>
      </c>
      <c r="D33" s="83">
        <v>69.546700000000001</v>
      </c>
      <c r="E33" s="257">
        <f t="shared" si="0"/>
        <v>2.7607348731140369</v>
      </c>
    </row>
    <row r="34" spans="1:5" x14ac:dyDescent="0.25">
      <c r="A34" s="438"/>
      <c r="B34" s="30" t="s">
        <v>78</v>
      </c>
      <c r="C34" s="286">
        <v>4116</v>
      </c>
      <c r="D34" s="83">
        <v>228.50229999999999</v>
      </c>
      <c r="E34" s="257">
        <f t="shared" si="0"/>
        <v>18.01294779089751</v>
      </c>
    </row>
    <row r="35" spans="1:5" x14ac:dyDescent="0.25">
      <c r="A35" s="438"/>
      <c r="B35" s="30" t="s">
        <v>79</v>
      </c>
      <c r="C35" s="286">
        <v>5612</v>
      </c>
      <c r="D35" s="83">
        <v>122.4636</v>
      </c>
      <c r="E35" s="257">
        <f t="shared" si="0"/>
        <v>45.825861725443318</v>
      </c>
    </row>
    <row r="36" spans="1:5" x14ac:dyDescent="0.25">
      <c r="A36" s="438"/>
      <c r="B36" s="30" t="s">
        <v>80</v>
      </c>
      <c r="C36" s="286">
        <v>565</v>
      </c>
      <c r="D36" s="83">
        <v>203.81100000000001</v>
      </c>
      <c r="E36" s="257">
        <f t="shared" si="0"/>
        <v>2.7721761828360587</v>
      </c>
    </row>
    <row r="37" spans="1:5" x14ac:dyDescent="0.25">
      <c r="A37" s="438" t="s">
        <v>128</v>
      </c>
      <c r="B37" s="30" t="s">
        <v>81</v>
      </c>
      <c r="C37" s="286">
        <v>6657</v>
      </c>
      <c r="D37" s="83">
        <v>586.95979999999997</v>
      </c>
      <c r="E37" s="257">
        <f t="shared" si="0"/>
        <v>11.341492211221279</v>
      </c>
    </row>
    <row r="38" spans="1:5" x14ac:dyDescent="0.25">
      <c r="A38" s="438"/>
      <c r="B38" s="30" t="s">
        <v>82</v>
      </c>
      <c r="C38" s="286">
        <v>1793</v>
      </c>
      <c r="D38" s="83">
        <v>485.43329999999997</v>
      </c>
      <c r="E38" s="257">
        <f t="shared" si="0"/>
        <v>3.6936073400815315</v>
      </c>
    </row>
    <row r="39" spans="1:5" x14ac:dyDescent="0.25">
      <c r="A39" s="438"/>
      <c r="B39" s="30" t="s">
        <v>83</v>
      </c>
      <c r="C39" s="286">
        <v>3870</v>
      </c>
      <c r="D39" s="83">
        <v>229.54910000000001</v>
      </c>
      <c r="E39" s="257">
        <f t="shared" si="0"/>
        <v>16.859138197448825</v>
      </c>
    </row>
    <row r="40" spans="1:5" x14ac:dyDescent="0.25">
      <c r="A40" s="438"/>
      <c r="B40" s="30" t="s">
        <v>84</v>
      </c>
      <c r="C40" s="286">
        <v>3960</v>
      </c>
      <c r="D40" s="83">
        <v>275.48899999999998</v>
      </c>
      <c r="E40" s="257">
        <f t="shared" si="0"/>
        <v>14.374439632798406</v>
      </c>
    </row>
    <row r="41" spans="1:5" x14ac:dyDescent="0.25">
      <c r="A41" s="438"/>
      <c r="B41" s="30" t="s">
        <v>85</v>
      </c>
      <c r="C41" s="286">
        <v>2087</v>
      </c>
      <c r="D41" s="83">
        <v>115.48</v>
      </c>
      <c r="E41" s="257">
        <f t="shared" si="0"/>
        <v>18.07239348804988</v>
      </c>
    </row>
    <row r="42" spans="1:5" x14ac:dyDescent="0.25">
      <c r="A42" s="438"/>
      <c r="B42" s="30" t="s">
        <v>86</v>
      </c>
      <c r="C42" s="286">
        <v>2066</v>
      </c>
      <c r="D42" s="83">
        <v>343.13920000000002</v>
      </c>
      <c r="E42" s="257">
        <f t="shared" si="0"/>
        <v>6.0208801559250587</v>
      </c>
    </row>
    <row r="43" spans="1:5" x14ac:dyDescent="0.25">
      <c r="A43" s="438"/>
      <c r="B43" s="30" t="s">
        <v>87</v>
      </c>
      <c r="C43" s="286">
        <v>488</v>
      </c>
      <c r="D43" s="83">
        <v>111.12390000000001</v>
      </c>
      <c r="E43" s="257">
        <f t="shared" si="0"/>
        <v>4.3914945389785629</v>
      </c>
    </row>
    <row r="44" spans="1:5" x14ac:dyDescent="0.25">
      <c r="A44" s="438" t="s">
        <v>129</v>
      </c>
      <c r="B44" s="30" t="s">
        <v>88</v>
      </c>
      <c r="C44" s="286">
        <v>5377</v>
      </c>
      <c r="D44" s="83">
        <v>53.192700000000002</v>
      </c>
      <c r="E44" s="257">
        <f t="shared" si="0"/>
        <v>101.08529929858796</v>
      </c>
    </row>
    <row r="45" spans="1:5" x14ac:dyDescent="0.25">
      <c r="A45" s="438"/>
      <c r="B45" s="30" t="s">
        <v>89</v>
      </c>
      <c r="C45" s="286">
        <v>8519</v>
      </c>
      <c r="D45" s="83">
        <v>106.0497</v>
      </c>
      <c r="E45" s="257">
        <f t="shared" si="0"/>
        <v>80.330260245903574</v>
      </c>
    </row>
    <row r="46" spans="1:5" x14ac:dyDescent="0.25">
      <c r="A46" s="438"/>
      <c r="B46" s="30" t="s">
        <v>90</v>
      </c>
      <c r="C46" s="286">
        <v>4617</v>
      </c>
      <c r="D46" s="83">
        <v>96.929400000000001</v>
      </c>
      <c r="E46" s="257">
        <f t="shared" si="0"/>
        <v>47.632606825173788</v>
      </c>
    </row>
    <row r="47" spans="1:5" x14ac:dyDescent="0.25">
      <c r="A47" s="438"/>
      <c r="B47" s="30" t="s">
        <v>91</v>
      </c>
      <c r="C47" s="286">
        <v>2954</v>
      </c>
      <c r="D47" s="83">
        <v>122.7024</v>
      </c>
      <c r="E47" s="257">
        <f t="shared" si="0"/>
        <v>24.074508730065592</v>
      </c>
    </row>
    <row r="48" spans="1:5" x14ac:dyDescent="0.25">
      <c r="A48" s="438"/>
      <c r="B48" s="30" t="s">
        <v>92</v>
      </c>
      <c r="C48" s="286">
        <v>10188</v>
      </c>
      <c r="D48" s="83">
        <v>76.275800000000004</v>
      </c>
      <c r="E48" s="257">
        <f t="shared" si="0"/>
        <v>133.56792062489021</v>
      </c>
    </row>
    <row r="49" spans="1:5" x14ac:dyDescent="0.25">
      <c r="A49" s="438"/>
      <c r="B49" s="30" t="s">
        <v>93</v>
      </c>
      <c r="C49" s="286">
        <v>10844</v>
      </c>
      <c r="D49" s="83">
        <v>179.93100000000001</v>
      </c>
      <c r="E49" s="257">
        <f t="shared" si="0"/>
        <v>60.267547004129355</v>
      </c>
    </row>
    <row r="50" spans="1:5" x14ac:dyDescent="0.25">
      <c r="A50" s="438"/>
      <c r="B50" s="30" t="s">
        <v>94</v>
      </c>
      <c r="C50" s="286">
        <v>3914</v>
      </c>
      <c r="D50" s="83">
        <v>280.38720000000001</v>
      </c>
      <c r="E50" s="257">
        <f t="shared" si="0"/>
        <v>13.959267755446753</v>
      </c>
    </row>
    <row r="51" spans="1:5" x14ac:dyDescent="0.25">
      <c r="A51" s="438"/>
      <c r="B51" s="30" t="s">
        <v>95</v>
      </c>
      <c r="C51" s="286">
        <v>8987</v>
      </c>
      <c r="D51" s="83">
        <v>181.0686</v>
      </c>
      <c r="E51" s="257">
        <f t="shared" si="0"/>
        <v>49.633122474023658</v>
      </c>
    </row>
    <row r="52" spans="1:5" x14ac:dyDescent="0.25">
      <c r="A52" s="438"/>
      <c r="B52" s="30" t="s">
        <v>96</v>
      </c>
      <c r="C52" s="286">
        <v>2594</v>
      </c>
      <c r="D52" s="83">
        <v>101.8389</v>
      </c>
      <c r="E52" s="257">
        <f t="shared" si="0"/>
        <v>25.471602697986722</v>
      </c>
    </row>
    <row r="53" spans="1:5" x14ac:dyDescent="0.25">
      <c r="A53" s="438"/>
      <c r="B53" s="30" t="s">
        <v>97</v>
      </c>
      <c r="C53" s="286">
        <v>4643</v>
      </c>
      <c r="D53" s="83">
        <v>346.45699999999999</v>
      </c>
      <c r="E53" s="257">
        <f t="shared" si="0"/>
        <v>13.401374485145343</v>
      </c>
    </row>
    <row r="54" spans="1:5" x14ac:dyDescent="0.25">
      <c r="A54" s="438" t="s">
        <v>130</v>
      </c>
      <c r="B54" s="30" t="s">
        <v>98</v>
      </c>
      <c r="C54" s="286">
        <v>16350</v>
      </c>
      <c r="D54" s="83">
        <v>158.95169999999999</v>
      </c>
      <c r="E54" s="257">
        <f t="shared" si="0"/>
        <v>102.86143526618464</v>
      </c>
    </row>
    <row r="55" spans="1:5" x14ac:dyDescent="0.25">
      <c r="A55" s="438"/>
      <c r="B55" s="30" t="s">
        <v>99</v>
      </c>
      <c r="C55" s="286">
        <v>10442</v>
      </c>
      <c r="D55" s="83">
        <v>77.538499999999999</v>
      </c>
      <c r="E55" s="257">
        <f t="shared" si="0"/>
        <v>134.66858399375795</v>
      </c>
    </row>
    <row r="56" spans="1:5" x14ac:dyDescent="0.25">
      <c r="A56" s="438"/>
      <c r="B56" s="30" t="s">
        <v>100</v>
      </c>
      <c r="C56" s="286">
        <v>6319</v>
      </c>
      <c r="D56" s="83">
        <v>91.025400000000005</v>
      </c>
      <c r="E56" s="257">
        <f t="shared" si="0"/>
        <v>69.420183816824746</v>
      </c>
    </row>
    <row r="57" spans="1:5" x14ac:dyDescent="0.25">
      <c r="A57" s="438"/>
      <c r="B57" s="30" t="s">
        <v>101</v>
      </c>
      <c r="C57" s="286">
        <v>5351</v>
      </c>
      <c r="D57" s="83">
        <v>605.65309999999999</v>
      </c>
      <c r="E57" s="257">
        <f t="shared" si="0"/>
        <v>8.835090582381234</v>
      </c>
    </row>
    <row r="58" spans="1:5" x14ac:dyDescent="0.25">
      <c r="A58" s="438"/>
      <c r="B58" s="30" t="s">
        <v>102</v>
      </c>
      <c r="C58" s="286">
        <v>7866</v>
      </c>
      <c r="D58" s="83">
        <v>323.58409999999998</v>
      </c>
      <c r="E58" s="257">
        <f t="shared" si="0"/>
        <v>24.308981807202517</v>
      </c>
    </row>
    <row r="59" spans="1:5" x14ac:dyDescent="0.25">
      <c r="A59" s="438" t="s">
        <v>131</v>
      </c>
      <c r="B59" s="30" t="s">
        <v>103</v>
      </c>
      <c r="C59" s="286">
        <v>13417</v>
      </c>
      <c r="D59" s="83">
        <v>181.11850000000001</v>
      </c>
      <c r="E59" s="257">
        <f t="shared" si="0"/>
        <v>74.07857286803943</v>
      </c>
    </row>
    <row r="60" spans="1:5" x14ac:dyDescent="0.25">
      <c r="A60" s="438"/>
      <c r="B60" s="30" t="s">
        <v>104</v>
      </c>
      <c r="C60" s="286">
        <v>7720</v>
      </c>
      <c r="D60" s="83">
        <v>151.78120000000001</v>
      </c>
      <c r="E60" s="257">
        <f t="shared" si="0"/>
        <v>50.862689186803102</v>
      </c>
    </row>
    <row r="61" spans="1:5" x14ac:dyDescent="0.25">
      <c r="A61" s="438"/>
      <c r="B61" s="30" t="s">
        <v>105</v>
      </c>
      <c r="C61" s="286">
        <v>1322</v>
      </c>
      <c r="D61" s="83">
        <v>231.8109</v>
      </c>
      <c r="E61" s="257">
        <f t="shared" si="0"/>
        <v>5.7029242369534821</v>
      </c>
    </row>
    <row r="62" spans="1:5" x14ac:dyDescent="0.25">
      <c r="A62" s="439" t="s">
        <v>133</v>
      </c>
      <c r="B62" s="30" t="s">
        <v>106</v>
      </c>
      <c r="C62" s="286">
        <v>4595</v>
      </c>
      <c r="D62" s="83">
        <v>67.435000000000002</v>
      </c>
      <c r="E62" s="257">
        <f t="shared" si="0"/>
        <v>68.139690071921109</v>
      </c>
    </row>
    <row r="63" spans="1:5" x14ac:dyDescent="0.25">
      <c r="A63" s="439"/>
      <c r="B63" s="30" t="s">
        <v>107</v>
      </c>
      <c r="C63" s="286">
        <v>3968</v>
      </c>
      <c r="D63" s="83">
        <v>107.94750000000001</v>
      </c>
      <c r="E63" s="257">
        <f t="shared" si="0"/>
        <v>36.758609509252182</v>
      </c>
    </row>
    <row r="64" spans="1:5" x14ac:dyDescent="0.25">
      <c r="A64" s="439"/>
      <c r="B64" s="30" t="s">
        <v>108</v>
      </c>
      <c r="C64" s="286">
        <v>1972</v>
      </c>
      <c r="D64" s="83">
        <v>61.8185</v>
      </c>
      <c r="E64" s="257">
        <f t="shared" si="0"/>
        <v>31.899835809668627</v>
      </c>
    </row>
    <row r="65" spans="1:5" x14ac:dyDescent="0.25">
      <c r="A65" s="439"/>
      <c r="B65" s="30" t="s">
        <v>109</v>
      </c>
      <c r="C65" s="286">
        <v>3504</v>
      </c>
      <c r="D65" s="83">
        <v>47.745699999999999</v>
      </c>
      <c r="E65" s="257">
        <f t="shared" si="0"/>
        <v>73.388807787926453</v>
      </c>
    </row>
    <row r="66" spans="1:5" x14ac:dyDescent="0.25">
      <c r="A66" s="439"/>
      <c r="B66" s="30" t="s">
        <v>110</v>
      </c>
      <c r="C66" s="286">
        <v>1805</v>
      </c>
      <c r="D66" s="83">
        <v>84.022099999999995</v>
      </c>
      <c r="E66" s="257">
        <f t="shared" si="0"/>
        <v>21.482443309557844</v>
      </c>
    </row>
    <row r="67" spans="1:5" x14ac:dyDescent="0.25">
      <c r="A67" s="439"/>
      <c r="B67" s="30" t="s">
        <v>111</v>
      </c>
      <c r="C67" s="286">
        <v>2361</v>
      </c>
      <c r="D67" s="83">
        <v>113.8566</v>
      </c>
      <c r="E67" s="257">
        <f t="shared" si="0"/>
        <v>20.736610789361354</v>
      </c>
    </row>
    <row r="68" spans="1:5" x14ac:dyDescent="0.25">
      <c r="A68" s="439"/>
      <c r="B68" s="30" t="s">
        <v>112</v>
      </c>
      <c r="C68" s="286">
        <v>2389</v>
      </c>
      <c r="D68" s="83">
        <v>499.78519999999997</v>
      </c>
      <c r="E68" s="257">
        <f t="shared" si="0"/>
        <v>4.7800535109883207</v>
      </c>
    </row>
    <row r="69" spans="1:5" x14ac:dyDescent="0.25">
      <c r="A69" s="439"/>
      <c r="B69" s="30" t="s">
        <v>113</v>
      </c>
      <c r="C69" s="286">
        <v>2901</v>
      </c>
      <c r="D69" s="83">
        <v>265.02140000000003</v>
      </c>
      <c r="E69" s="257">
        <f t="shared" si="0"/>
        <v>10.946285847105177</v>
      </c>
    </row>
    <row r="70" spans="1:5" x14ac:dyDescent="0.25">
      <c r="A70" s="439"/>
      <c r="B70" s="30" t="s">
        <v>114</v>
      </c>
      <c r="C70" s="286">
        <v>2113</v>
      </c>
      <c r="D70" s="83">
        <v>1692.1079</v>
      </c>
      <c r="E70" s="257">
        <f t="shared" si="0"/>
        <v>1.2487383340034048</v>
      </c>
    </row>
    <row r="71" spans="1:5" x14ac:dyDescent="0.25">
      <c r="A71" s="438" t="s">
        <v>132</v>
      </c>
      <c r="B71" s="30" t="s">
        <v>115</v>
      </c>
      <c r="C71" s="286">
        <v>7648</v>
      </c>
      <c r="D71" s="83">
        <v>366.1377</v>
      </c>
      <c r="E71" s="257">
        <f t="shared" si="0"/>
        <v>20.888316062508721</v>
      </c>
    </row>
    <row r="72" spans="1:5" x14ac:dyDescent="0.25">
      <c r="A72" s="438"/>
      <c r="B72" s="30" t="s">
        <v>116</v>
      </c>
      <c r="C72" s="286">
        <v>2820</v>
      </c>
      <c r="D72" s="83">
        <v>147.19829999999999</v>
      </c>
      <c r="E72" s="257">
        <f t="shared" si="0"/>
        <v>19.157829947764345</v>
      </c>
    </row>
    <row r="73" spans="1:5" x14ac:dyDescent="0.25">
      <c r="A73" s="438"/>
      <c r="B73" s="30" t="s">
        <v>117</v>
      </c>
      <c r="C73" s="286">
        <v>2396</v>
      </c>
      <c r="D73" s="83">
        <v>97.35</v>
      </c>
      <c r="E73" s="257">
        <f t="shared" ref="E73:E77" si="1">C73/D73</f>
        <v>24.612223934257834</v>
      </c>
    </row>
    <row r="74" spans="1:5" x14ac:dyDescent="0.25">
      <c r="A74" s="438"/>
      <c r="B74" s="30" t="s">
        <v>118</v>
      </c>
      <c r="C74" s="286">
        <v>3268</v>
      </c>
      <c r="D74" s="83">
        <v>90.208200000000005</v>
      </c>
      <c r="E74" s="257">
        <f t="shared" si="1"/>
        <v>36.227305278234127</v>
      </c>
    </row>
    <row r="75" spans="1:5" x14ac:dyDescent="0.25">
      <c r="A75" s="438"/>
      <c r="B75" s="30" t="s">
        <v>119</v>
      </c>
      <c r="C75" s="286">
        <v>4986</v>
      </c>
      <c r="D75" s="83">
        <v>396.57830000000001</v>
      </c>
      <c r="E75" s="257">
        <f t="shared" si="1"/>
        <v>12.572548724930234</v>
      </c>
    </row>
    <row r="76" spans="1:5" x14ac:dyDescent="0.25">
      <c r="A76" s="438"/>
      <c r="B76" s="30" t="s">
        <v>120</v>
      </c>
      <c r="C76" s="286">
        <v>860</v>
      </c>
      <c r="D76" s="83">
        <v>509.91899999999998</v>
      </c>
      <c r="E76" s="257">
        <f t="shared" si="1"/>
        <v>1.6865423724160111</v>
      </c>
    </row>
    <row r="77" spans="1:5" x14ac:dyDescent="0.25">
      <c r="B77" s="40" t="s">
        <v>121</v>
      </c>
      <c r="C77" s="131">
        <f>SUM(C8:C76)</f>
        <v>365958</v>
      </c>
      <c r="D77" s="385">
        <v>16838.785599999996</v>
      </c>
      <c r="E77" s="81">
        <f t="shared" si="1"/>
        <v>21.733039940837543</v>
      </c>
    </row>
    <row r="82" spans="4:5" x14ac:dyDescent="0.25">
      <c r="D82" s="27"/>
      <c r="E82"/>
    </row>
    <row r="83" spans="4:5" x14ac:dyDescent="0.25">
      <c r="D83" s="27"/>
      <c r="E83"/>
    </row>
    <row r="84" spans="4:5" x14ac:dyDescent="0.25">
      <c r="D84" s="27"/>
      <c r="E84"/>
    </row>
    <row r="85" spans="4:5" x14ac:dyDescent="0.25">
      <c r="D85" s="27"/>
      <c r="E85"/>
    </row>
    <row r="86" spans="4:5" x14ac:dyDescent="0.25">
      <c r="D86" s="27"/>
      <c r="E86"/>
    </row>
    <row r="87" spans="4:5" x14ac:dyDescent="0.25">
      <c r="D87" s="27"/>
      <c r="E87"/>
    </row>
    <row r="88" spans="4:5" x14ac:dyDescent="0.25">
      <c r="D88" s="27"/>
      <c r="E88"/>
    </row>
    <row r="89" spans="4:5" x14ac:dyDescent="0.25">
      <c r="D89" s="27"/>
      <c r="E89"/>
    </row>
    <row r="90" spans="4:5" x14ac:dyDescent="0.25">
      <c r="D90" s="27"/>
      <c r="E90"/>
    </row>
    <row r="91" spans="4:5" x14ac:dyDescent="0.25">
      <c r="D91" s="27"/>
      <c r="E91"/>
    </row>
    <row r="92" spans="4:5" x14ac:dyDescent="0.25">
      <c r="D92" s="27"/>
      <c r="E92"/>
    </row>
    <row r="93" spans="4:5" x14ac:dyDescent="0.25">
      <c r="D93" s="27"/>
      <c r="E93"/>
    </row>
    <row r="94" spans="4:5" x14ac:dyDescent="0.25">
      <c r="D94" s="27"/>
      <c r="E94"/>
    </row>
    <row r="95" spans="4:5" x14ac:dyDescent="0.25">
      <c r="D95" s="27"/>
      <c r="E95"/>
    </row>
    <row r="96" spans="4:5" x14ac:dyDescent="0.25">
      <c r="D96" s="27"/>
      <c r="E96"/>
    </row>
    <row r="97" spans="4:5" x14ac:dyDescent="0.25">
      <c r="D97" s="27"/>
      <c r="E97"/>
    </row>
    <row r="98" spans="4:5" x14ac:dyDescent="0.25">
      <c r="D98" s="27"/>
      <c r="E98"/>
    </row>
    <row r="99" spans="4:5" x14ac:dyDescent="0.25">
      <c r="D99" s="27"/>
      <c r="E99"/>
    </row>
    <row r="100" spans="4:5" x14ac:dyDescent="0.25">
      <c r="D100" s="27"/>
      <c r="E100"/>
    </row>
    <row r="101" spans="4:5" x14ac:dyDescent="0.25">
      <c r="D101" s="27"/>
      <c r="E101"/>
    </row>
    <row r="102" spans="4:5" x14ac:dyDescent="0.25">
      <c r="D102" s="27"/>
      <c r="E102"/>
    </row>
    <row r="103" spans="4:5" x14ac:dyDescent="0.25">
      <c r="D103" s="27"/>
      <c r="E103"/>
    </row>
    <row r="104" spans="4:5" x14ac:dyDescent="0.25">
      <c r="D104" s="27"/>
      <c r="E104"/>
    </row>
    <row r="105" spans="4:5" x14ac:dyDescent="0.25">
      <c r="D105" s="27"/>
      <c r="E105"/>
    </row>
    <row r="106" spans="4:5" x14ac:dyDescent="0.25">
      <c r="D106" s="27"/>
      <c r="E106"/>
    </row>
    <row r="107" spans="4:5" x14ac:dyDescent="0.25">
      <c r="D107" s="27"/>
      <c r="E107"/>
    </row>
    <row r="108" spans="4:5" x14ac:dyDescent="0.25">
      <c r="D108" s="27"/>
      <c r="E108"/>
    </row>
    <row r="109" spans="4:5" x14ac:dyDescent="0.25">
      <c r="D109" s="27"/>
      <c r="E109"/>
    </row>
    <row r="110" spans="4:5" x14ac:dyDescent="0.25">
      <c r="D110" s="27"/>
      <c r="E110"/>
    </row>
    <row r="111" spans="4:5" x14ac:dyDescent="0.25">
      <c r="D111" s="27"/>
      <c r="E111"/>
    </row>
    <row r="112" spans="4:5" x14ac:dyDescent="0.25">
      <c r="D112" s="27"/>
      <c r="E112"/>
    </row>
    <row r="113" spans="4:5" x14ac:dyDescent="0.25">
      <c r="D113" s="27"/>
      <c r="E113"/>
    </row>
    <row r="114" spans="4:5" x14ac:dyDescent="0.25">
      <c r="D114" s="27"/>
      <c r="E114"/>
    </row>
    <row r="115" spans="4:5" x14ac:dyDescent="0.25">
      <c r="D115" s="27"/>
      <c r="E115"/>
    </row>
    <row r="116" spans="4:5" x14ac:dyDescent="0.25">
      <c r="D116" s="27"/>
      <c r="E116"/>
    </row>
    <row r="117" spans="4:5" x14ac:dyDescent="0.25">
      <c r="D117" s="27"/>
      <c r="E117"/>
    </row>
    <row r="118" spans="4:5" x14ac:dyDescent="0.25">
      <c r="D118" s="27"/>
      <c r="E118"/>
    </row>
    <row r="119" spans="4:5" x14ac:dyDescent="0.25">
      <c r="D119" s="27"/>
      <c r="E119"/>
    </row>
    <row r="120" spans="4:5" x14ac:dyDescent="0.25">
      <c r="D120" s="27"/>
      <c r="E120"/>
    </row>
    <row r="121" spans="4:5" x14ac:dyDescent="0.25">
      <c r="D121" s="27"/>
      <c r="E121"/>
    </row>
    <row r="122" spans="4:5" x14ac:dyDescent="0.25">
      <c r="D122" s="27"/>
      <c r="E122"/>
    </row>
    <row r="123" spans="4:5" x14ac:dyDescent="0.25">
      <c r="D123" s="27"/>
      <c r="E123"/>
    </row>
    <row r="124" spans="4:5" x14ac:dyDescent="0.25">
      <c r="D124" s="27"/>
      <c r="E124"/>
    </row>
    <row r="125" spans="4:5" x14ac:dyDescent="0.25">
      <c r="D125" s="27"/>
      <c r="E125"/>
    </row>
    <row r="126" spans="4:5" x14ac:dyDescent="0.25">
      <c r="D126" s="27"/>
      <c r="E126"/>
    </row>
    <row r="127" spans="4:5" x14ac:dyDescent="0.25">
      <c r="D127" s="27"/>
      <c r="E127"/>
    </row>
    <row r="128" spans="4:5" x14ac:dyDescent="0.25">
      <c r="D128" s="27"/>
      <c r="E128"/>
    </row>
    <row r="129" spans="4:5" x14ac:dyDescent="0.25">
      <c r="D129" s="27"/>
      <c r="E129"/>
    </row>
    <row r="130" spans="4:5" x14ac:dyDescent="0.25">
      <c r="D130" s="27"/>
      <c r="E130"/>
    </row>
    <row r="131" spans="4:5" x14ac:dyDescent="0.25">
      <c r="D131" s="27"/>
      <c r="E131"/>
    </row>
    <row r="132" spans="4:5" x14ac:dyDescent="0.25">
      <c r="D132" s="27"/>
      <c r="E132"/>
    </row>
    <row r="133" spans="4:5" x14ac:dyDescent="0.25">
      <c r="D133" s="27"/>
      <c r="E133"/>
    </row>
    <row r="134" spans="4:5" x14ac:dyDescent="0.25">
      <c r="D134" s="27"/>
      <c r="E134"/>
    </row>
    <row r="135" spans="4:5" x14ac:dyDescent="0.25">
      <c r="D135" s="27"/>
      <c r="E135"/>
    </row>
    <row r="136" spans="4:5" x14ac:dyDescent="0.25">
      <c r="D136" s="27"/>
      <c r="E136"/>
    </row>
    <row r="137" spans="4:5" x14ac:dyDescent="0.25">
      <c r="D137" s="27"/>
      <c r="E137"/>
    </row>
    <row r="138" spans="4:5" x14ac:dyDescent="0.25">
      <c r="D138" s="27"/>
      <c r="E138"/>
    </row>
    <row r="139" spans="4:5" x14ac:dyDescent="0.25">
      <c r="D139" s="27"/>
      <c r="E139"/>
    </row>
    <row r="140" spans="4:5" x14ac:dyDescent="0.25">
      <c r="D140" s="27"/>
      <c r="E140"/>
    </row>
    <row r="141" spans="4:5" x14ac:dyDescent="0.25">
      <c r="D141" s="27"/>
      <c r="E141"/>
    </row>
    <row r="142" spans="4:5" x14ac:dyDescent="0.25">
      <c r="D142" s="27"/>
      <c r="E142"/>
    </row>
    <row r="143" spans="4:5" x14ac:dyDescent="0.25">
      <c r="D143" s="27"/>
      <c r="E143"/>
    </row>
    <row r="144" spans="4:5" x14ac:dyDescent="0.25">
      <c r="D144" s="27"/>
      <c r="E144"/>
    </row>
    <row r="145" spans="4:5" x14ac:dyDescent="0.25">
      <c r="D145" s="27"/>
      <c r="E145"/>
    </row>
    <row r="146" spans="4:5" x14ac:dyDescent="0.25">
      <c r="D146" s="27"/>
      <c r="E146"/>
    </row>
    <row r="147" spans="4:5" x14ac:dyDescent="0.25">
      <c r="D147" s="27"/>
      <c r="E147"/>
    </row>
    <row r="148" spans="4:5" x14ac:dyDescent="0.25">
      <c r="D148" s="27"/>
      <c r="E148"/>
    </row>
    <row r="149" spans="4:5" x14ac:dyDescent="0.25">
      <c r="D149" s="27"/>
      <c r="E149"/>
    </row>
    <row r="150" spans="4:5" x14ac:dyDescent="0.25">
      <c r="D150" s="27"/>
      <c r="E150"/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CR158"/>
  <sheetViews>
    <sheetView topLeftCell="A76" zoomScaleNormal="100" workbookViewId="0">
      <selection activeCell="J97" sqref="J97"/>
    </sheetView>
  </sheetViews>
  <sheetFormatPr baseColWidth="10" defaultRowHeight="15" x14ac:dyDescent="0.25"/>
  <cols>
    <col min="1" max="1" width="15.5703125" customWidth="1"/>
    <col min="2" max="2" width="30.5703125" customWidth="1"/>
    <col min="3" max="4" width="12.5703125" customWidth="1"/>
    <col min="5" max="5" width="12.5703125" style="143" customWidth="1"/>
    <col min="6" max="7" width="12.5703125" customWidth="1"/>
    <col min="8" max="8" width="12.5703125" style="143" customWidth="1"/>
    <col min="9" max="9" width="15.5703125" style="143" customWidth="1"/>
  </cols>
  <sheetData>
    <row r="1" spans="1:9" s="184" customFormat="1" ht="27" customHeight="1" x14ac:dyDescent="0.4">
      <c r="A1" s="178"/>
      <c r="B1" s="182" t="s">
        <v>134</v>
      </c>
      <c r="C1" s="181"/>
      <c r="D1" s="180"/>
      <c r="E1" s="183"/>
      <c r="F1" s="178"/>
      <c r="G1" s="178"/>
      <c r="H1" s="178"/>
      <c r="I1" s="178"/>
    </row>
    <row r="3" spans="1:9" ht="15.75" x14ac:dyDescent="0.25">
      <c r="A3" s="2" t="s">
        <v>286</v>
      </c>
      <c r="B3" s="2"/>
      <c r="I3" s="144"/>
    </row>
    <row r="4" spans="1:9" s="101" customFormat="1" ht="15.75" x14ac:dyDescent="0.25">
      <c r="A4" s="2"/>
      <c r="B4" s="2"/>
      <c r="E4" s="143"/>
      <c r="H4" s="143"/>
      <c r="I4" s="143"/>
    </row>
    <row r="5" spans="1:9" ht="15.75" x14ac:dyDescent="0.25">
      <c r="A5" s="2" t="s">
        <v>396</v>
      </c>
      <c r="B5" s="2"/>
      <c r="D5" s="6"/>
      <c r="E5" s="145"/>
      <c r="H5" s="145"/>
    </row>
    <row r="6" spans="1:9" s="101" customFormat="1" ht="15.75" x14ac:dyDescent="0.25">
      <c r="A6" s="2"/>
      <c r="B6" s="2"/>
      <c r="E6" s="143"/>
      <c r="H6" s="143"/>
      <c r="I6" s="143"/>
    </row>
    <row r="7" spans="1:9" ht="15.75" x14ac:dyDescent="0.25">
      <c r="B7" s="2"/>
      <c r="C7" s="66"/>
    </row>
    <row r="8" spans="1:9" s="66" customFormat="1" ht="15.75" x14ac:dyDescent="0.25">
      <c r="A8" s="442" t="s">
        <v>123</v>
      </c>
      <c r="B8" s="442" t="s">
        <v>122</v>
      </c>
      <c r="C8" s="484" t="s">
        <v>202</v>
      </c>
      <c r="D8" s="485"/>
      <c r="E8" s="485"/>
      <c r="F8" s="484" t="s">
        <v>201</v>
      </c>
      <c r="G8" s="485"/>
      <c r="H8" s="485"/>
      <c r="I8" s="455" t="s">
        <v>6</v>
      </c>
    </row>
    <row r="9" spans="1:9" s="66" customFormat="1" ht="15.75" customHeight="1" x14ac:dyDescent="0.25">
      <c r="A9" s="443"/>
      <c r="B9" s="443"/>
      <c r="C9" s="486" t="s">
        <v>203</v>
      </c>
      <c r="D9" s="455" t="s">
        <v>236</v>
      </c>
      <c r="E9" s="455" t="s">
        <v>248</v>
      </c>
      <c r="F9" s="456" t="s">
        <v>203</v>
      </c>
      <c r="G9" s="482" t="s">
        <v>204</v>
      </c>
      <c r="H9" s="482" t="s">
        <v>248</v>
      </c>
      <c r="I9" s="456"/>
    </row>
    <row r="10" spans="1:9" ht="15.75" customHeight="1" x14ac:dyDescent="0.25">
      <c r="A10" s="443"/>
      <c r="B10" s="443"/>
      <c r="C10" s="482"/>
      <c r="D10" s="456"/>
      <c r="E10" s="456"/>
      <c r="F10" s="456"/>
      <c r="G10" s="482"/>
      <c r="H10" s="482"/>
      <c r="I10" s="456"/>
    </row>
    <row r="11" spans="1:9" ht="15" customHeight="1" x14ac:dyDescent="0.25">
      <c r="A11" s="444"/>
      <c r="B11" s="444"/>
      <c r="C11" s="482"/>
      <c r="D11" s="456"/>
      <c r="E11" s="457"/>
      <c r="F11" s="456"/>
      <c r="G11" s="482"/>
      <c r="H11" s="483"/>
      <c r="I11" s="457"/>
    </row>
    <row r="12" spans="1:9" x14ac:dyDescent="0.25">
      <c r="A12" s="438" t="s">
        <v>124</v>
      </c>
      <c r="B12" s="30" t="s">
        <v>52</v>
      </c>
      <c r="C12" s="102">
        <v>3218</v>
      </c>
      <c r="D12" s="152">
        <v>2966</v>
      </c>
      <c r="E12" s="150">
        <f>SUM(C12:D12)</f>
        <v>6184</v>
      </c>
      <c r="F12" s="152">
        <v>38</v>
      </c>
      <c r="G12" s="152">
        <v>20</v>
      </c>
      <c r="H12" s="152">
        <f>SUM(F12:G12)</f>
        <v>58</v>
      </c>
      <c r="I12" s="153">
        <f>E12+H12</f>
        <v>6242</v>
      </c>
    </row>
    <row r="13" spans="1:9" x14ac:dyDescent="0.25">
      <c r="A13" s="438"/>
      <c r="B13" s="30" t="s">
        <v>53</v>
      </c>
      <c r="C13" s="103">
        <v>8704</v>
      </c>
      <c r="D13" s="149">
        <v>8485</v>
      </c>
      <c r="E13" s="151">
        <f t="shared" ref="E13:E76" si="0">SUM(C13:D13)</f>
        <v>17189</v>
      </c>
      <c r="F13" s="149">
        <v>50</v>
      </c>
      <c r="G13" s="149">
        <v>40</v>
      </c>
      <c r="H13" s="149">
        <f t="shared" ref="H13:H76" si="1">SUM(F13:G13)</f>
        <v>90</v>
      </c>
      <c r="I13" s="148">
        <f t="shared" ref="I13:I76" si="2">E13+H13</f>
        <v>17279</v>
      </c>
    </row>
    <row r="14" spans="1:9" x14ac:dyDescent="0.25">
      <c r="A14" s="438"/>
      <c r="B14" s="30" t="s">
        <v>54</v>
      </c>
      <c r="C14" s="103">
        <v>7887</v>
      </c>
      <c r="D14" s="149">
        <v>7796</v>
      </c>
      <c r="E14" s="151">
        <f t="shared" si="0"/>
        <v>15683</v>
      </c>
      <c r="F14" s="149">
        <v>43</v>
      </c>
      <c r="G14" s="149">
        <v>37</v>
      </c>
      <c r="H14" s="149">
        <f t="shared" si="1"/>
        <v>80</v>
      </c>
      <c r="I14" s="148">
        <f t="shared" si="2"/>
        <v>15763</v>
      </c>
    </row>
    <row r="15" spans="1:9" x14ac:dyDescent="0.25">
      <c r="A15" s="438"/>
      <c r="B15" s="30" t="s">
        <v>55</v>
      </c>
      <c r="C15" s="103">
        <v>5282</v>
      </c>
      <c r="D15" s="149">
        <v>5042</v>
      </c>
      <c r="E15" s="151">
        <f t="shared" si="0"/>
        <v>10324</v>
      </c>
      <c r="F15" s="149">
        <v>29</v>
      </c>
      <c r="G15" s="149">
        <v>31</v>
      </c>
      <c r="H15" s="149">
        <f t="shared" si="1"/>
        <v>60</v>
      </c>
      <c r="I15" s="148">
        <f t="shared" si="2"/>
        <v>10384</v>
      </c>
    </row>
    <row r="16" spans="1:9" x14ac:dyDescent="0.25">
      <c r="A16" s="438"/>
      <c r="B16" s="30" t="s">
        <v>56</v>
      </c>
      <c r="C16" s="103">
        <v>5688</v>
      </c>
      <c r="D16" s="149">
        <v>6098</v>
      </c>
      <c r="E16" s="151">
        <f t="shared" si="0"/>
        <v>11786</v>
      </c>
      <c r="F16" s="149">
        <v>134</v>
      </c>
      <c r="G16" s="149">
        <v>143</v>
      </c>
      <c r="H16" s="149">
        <f t="shared" si="1"/>
        <v>277</v>
      </c>
      <c r="I16" s="148">
        <f t="shared" si="2"/>
        <v>12063</v>
      </c>
    </row>
    <row r="17" spans="1:9" x14ac:dyDescent="0.25">
      <c r="A17" s="438"/>
      <c r="B17" s="30" t="s">
        <v>57</v>
      </c>
      <c r="C17" s="103">
        <v>3281</v>
      </c>
      <c r="D17" s="149">
        <v>3251</v>
      </c>
      <c r="E17" s="151">
        <f t="shared" si="0"/>
        <v>6532</v>
      </c>
      <c r="F17" s="149">
        <v>29</v>
      </c>
      <c r="G17" s="149">
        <v>31</v>
      </c>
      <c r="H17" s="149">
        <f t="shared" si="1"/>
        <v>60</v>
      </c>
      <c r="I17" s="148">
        <f t="shared" si="2"/>
        <v>6592</v>
      </c>
    </row>
    <row r="18" spans="1:9" x14ac:dyDescent="0.25">
      <c r="A18" s="438" t="s">
        <v>125</v>
      </c>
      <c r="B18" s="30" t="s">
        <v>58</v>
      </c>
      <c r="C18" s="103">
        <v>2033</v>
      </c>
      <c r="D18" s="149">
        <v>2088</v>
      </c>
      <c r="E18" s="151">
        <f t="shared" si="0"/>
        <v>4121</v>
      </c>
      <c r="F18" s="149">
        <v>13</v>
      </c>
      <c r="G18" s="149">
        <v>5</v>
      </c>
      <c r="H18" s="149">
        <f t="shared" si="1"/>
        <v>18</v>
      </c>
      <c r="I18" s="148">
        <f t="shared" si="2"/>
        <v>4139</v>
      </c>
    </row>
    <row r="19" spans="1:9" x14ac:dyDescent="0.25">
      <c r="A19" s="438"/>
      <c r="B19" s="30" t="s">
        <v>59</v>
      </c>
      <c r="C19" s="103">
        <v>2063</v>
      </c>
      <c r="D19" s="149">
        <v>2164</v>
      </c>
      <c r="E19" s="151">
        <f t="shared" si="0"/>
        <v>4227</v>
      </c>
      <c r="F19" s="149">
        <v>12</v>
      </c>
      <c r="G19" s="149">
        <v>6</v>
      </c>
      <c r="H19" s="149">
        <f t="shared" si="1"/>
        <v>18</v>
      </c>
      <c r="I19" s="148">
        <f t="shared" si="2"/>
        <v>4245</v>
      </c>
    </row>
    <row r="20" spans="1:9" x14ac:dyDescent="0.25">
      <c r="A20" s="438"/>
      <c r="B20" s="30" t="s">
        <v>60</v>
      </c>
      <c r="C20" s="103">
        <v>2887</v>
      </c>
      <c r="D20" s="149">
        <v>2833</v>
      </c>
      <c r="E20" s="151">
        <f t="shared" si="0"/>
        <v>5720</v>
      </c>
      <c r="F20" s="149">
        <v>12</v>
      </c>
      <c r="G20" s="149">
        <v>8</v>
      </c>
      <c r="H20" s="149">
        <f t="shared" si="1"/>
        <v>20</v>
      </c>
      <c r="I20" s="148">
        <f t="shared" si="2"/>
        <v>5740</v>
      </c>
    </row>
    <row r="21" spans="1:9" x14ac:dyDescent="0.25">
      <c r="A21" s="438"/>
      <c r="B21" s="30" t="s">
        <v>61</v>
      </c>
      <c r="C21" s="103">
        <v>2269</v>
      </c>
      <c r="D21" s="149">
        <v>2382</v>
      </c>
      <c r="E21" s="151">
        <f t="shared" si="0"/>
        <v>4651</v>
      </c>
      <c r="F21" s="149">
        <v>27</v>
      </c>
      <c r="G21" s="149">
        <v>22</v>
      </c>
      <c r="H21" s="149">
        <f t="shared" si="1"/>
        <v>49</v>
      </c>
      <c r="I21" s="148">
        <f t="shared" si="2"/>
        <v>4700</v>
      </c>
    </row>
    <row r="22" spans="1:9" x14ac:dyDescent="0.25">
      <c r="A22" s="438"/>
      <c r="B22" s="30" t="s">
        <v>62</v>
      </c>
      <c r="C22" s="103">
        <v>2913</v>
      </c>
      <c r="D22" s="149">
        <v>2660</v>
      </c>
      <c r="E22" s="151">
        <f t="shared" si="0"/>
        <v>5573</v>
      </c>
      <c r="F22" s="149">
        <v>13</v>
      </c>
      <c r="G22" s="149">
        <v>16</v>
      </c>
      <c r="H22" s="149">
        <f t="shared" si="1"/>
        <v>29</v>
      </c>
      <c r="I22" s="148">
        <f t="shared" si="2"/>
        <v>5602</v>
      </c>
    </row>
    <row r="23" spans="1:9" x14ac:dyDescent="0.25">
      <c r="A23" s="438"/>
      <c r="B23" s="30" t="s">
        <v>63</v>
      </c>
      <c r="C23" s="103">
        <v>1787</v>
      </c>
      <c r="D23" s="149">
        <v>1931</v>
      </c>
      <c r="E23" s="151">
        <f t="shared" si="0"/>
        <v>3718</v>
      </c>
      <c r="F23" s="149">
        <v>19</v>
      </c>
      <c r="G23" s="149">
        <v>15</v>
      </c>
      <c r="H23" s="149">
        <f t="shared" si="1"/>
        <v>34</v>
      </c>
      <c r="I23" s="148">
        <f t="shared" si="2"/>
        <v>3752</v>
      </c>
    </row>
    <row r="24" spans="1:9" x14ac:dyDescent="0.25">
      <c r="A24" s="438"/>
      <c r="B24" s="30" t="s">
        <v>64</v>
      </c>
      <c r="C24" s="103">
        <v>35</v>
      </c>
      <c r="D24" s="149">
        <v>14</v>
      </c>
      <c r="E24" s="151">
        <f t="shared" si="0"/>
        <v>49</v>
      </c>
      <c r="F24" s="149"/>
      <c r="G24" s="149"/>
      <c r="H24" s="149">
        <f t="shared" si="1"/>
        <v>0</v>
      </c>
      <c r="I24" s="148">
        <f t="shared" si="2"/>
        <v>49</v>
      </c>
    </row>
    <row r="25" spans="1:9" x14ac:dyDescent="0.25">
      <c r="A25" s="439" t="s">
        <v>126</v>
      </c>
      <c r="B25" s="30" t="s">
        <v>65</v>
      </c>
      <c r="C25" s="103">
        <v>4758</v>
      </c>
      <c r="D25" s="149">
        <v>5274</v>
      </c>
      <c r="E25" s="151">
        <f t="shared" si="0"/>
        <v>10032</v>
      </c>
      <c r="F25" s="149">
        <v>29</v>
      </c>
      <c r="G25" s="149">
        <v>19</v>
      </c>
      <c r="H25" s="149">
        <f t="shared" si="1"/>
        <v>48</v>
      </c>
      <c r="I25" s="148">
        <f t="shared" si="2"/>
        <v>10080</v>
      </c>
    </row>
    <row r="26" spans="1:9" x14ac:dyDescent="0.25">
      <c r="A26" s="439"/>
      <c r="B26" s="30" t="s">
        <v>66</v>
      </c>
      <c r="C26" s="103">
        <v>3127</v>
      </c>
      <c r="D26" s="149">
        <v>3407</v>
      </c>
      <c r="E26" s="151">
        <f t="shared" si="0"/>
        <v>6534</v>
      </c>
      <c r="F26" s="149">
        <v>15</v>
      </c>
      <c r="G26" s="149">
        <v>10</v>
      </c>
      <c r="H26" s="149">
        <f t="shared" si="1"/>
        <v>25</v>
      </c>
      <c r="I26" s="148">
        <f t="shared" si="2"/>
        <v>6559</v>
      </c>
    </row>
    <row r="27" spans="1:9" x14ac:dyDescent="0.25">
      <c r="A27" s="439"/>
      <c r="B27" s="30" t="s">
        <v>67</v>
      </c>
      <c r="C27" s="103">
        <v>2252</v>
      </c>
      <c r="D27" s="149">
        <v>2456</v>
      </c>
      <c r="E27" s="151">
        <f t="shared" si="0"/>
        <v>4708</v>
      </c>
      <c r="F27" s="149">
        <v>13</v>
      </c>
      <c r="G27" s="149">
        <v>8</v>
      </c>
      <c r="H27" s="149">
        <f t="shared" si="1"/>
        <v>21</v>
      </c>
      <c r="I27" s="148">
        <f t="shared" si="2"/>
        <v>4729</v>
      </c>
    </row>
    <row r="28" spans="1:9" x14ac:dyDescent="0.25">
      <c r="A28" s="439"/>
      <c r="B28" s="30" t="s">
        <v>68</v>
      </c>
      <c r="C28" s="103">
        <v>3257</v>
      </c>
      <c r="D28" s="149">
        <v>3657</v>
      </c>
      <c r="E28" s="151">
        <f t="shared" si="0"/>
        <v>6914</v>
      </c>
      <c r="F28" s="149">
        <v>22</v>
      </c>
      <c r="G28" s="149">
        <v>17</v>
      </c>
      <c r="H28" s="149">
        <f t="shared" si="1"/>
        <v>39</v>
      </c>
      <c r="I28" s="148">
        <f t="shared" si="2"/>
        <v>6953</v>
      </c>
    </row>
    <row r="29" spans="1:9" x14ac:dyDescent="0.25">
      <c r="A29" s="439"/>
      <c r="B29" s="30" t="s">
        <v>69</v>
      </c>
      <c r="C29" s="103">
        <v>1404</v>
      </c>
      <c r="D29" s="149">
        <v>1569</v>
      </c>
      <c r="E29" s="151">
        <f t="shared" si="0"/>
        <v>2973</v>
      </c>
      <c r="F29" s="149">
        <v>20</v>
      </c>
      <c r="G29" s="149">
        <v>17</v>
      </c>
      <c r="H29" s="149">
        <f t="shared" si="1"/>
        <v>37</v>
      </c>
      <c r="I29" s="148">
        <f t="shared" si="2"/>
        <v>3010</v>
      </c>
    </row>
    <row r="30" spans="1:9" x14ac:dyDescent="0.25">
      <c r="A30" s="439"/>
      <c r="B30" s="30" t="s">
        <v>70</v>
      </c>
      <c r="C30" s="103">
        <v>2017</v>
      </c>
      <c r="D30" s="149">
        <v>2398</v>
      </c>
      <c r="E30" s="151">
        <f t="shared" si="0"/>
        <v>4415</v>
      </c>
      <c r="F30" s="149">
        <v>12</v>
      </c>
      <c r="G30" s="149">
        <v>12</v>
      </c>
      <c r="H30" s="149">
        <f t="shared" si="1"/>
        <v>24</v>
      </c>
      <c r="I30" s="148">
        <f t="shared" si="2"/>
        <v>4439</v>
      </c>
    </row>
    <row r="31" spans="1:9" x14ac:dyDescent="0.25">
      <c r="A31" s="439"/>
      <c r="B31" s="30" t="s">
        <v>71</v>
      </c>
      <c r="C31" s="103">
        <v>1014</v>
      </c>
      <c r="D31" s="149">
        <v>1146</v>
      </c>
      <c r="E31" s="151">
        <f t="shared" si="0"/>
        <v>2160</v>
      </c>
      <c r="F31" s="149">
        <v>12</v>
      </c>
      <c r="G31" s="149">
        <v>10</v>
      </c>
      <c r="H31" s="149">
        <f t="shared" si="1"/>
        <v>22</v>
      </c>
      <c r="I31" s="148">
        <f t="shared" si="2"/>
        <v>2182</v>
      </c>
    </row>
    <row r="32" spans="1:9" x14ac:dyDescent="0.25">
      <c r="A32" s="438" t="s">
        <v>127</v>
      </c>
      <c r="B32" s="30" t="s">
        <v>72</v>
      </c>
      <c r="C32" s="103">
        <v>4663</v>
      </c>
      <c r="D32" s="149">
        <v>4929</v>
      </c>
      <c r="E32" s="151">
        <f t="shared" si="0"/>
        <v>9592</v>
      </c>
      <c r="F32" s="149">
        <v>19</v>
      </c>
      <c r="G32" s="149">
        <v>18</v>
      </c>
      <c r="H32" s="149">
        <f t="shared" si="1"/>
        <v>37</v>
      </c>
      <c r="I32" s="148">
        <f t="shared" si="2"/>
        <v>9629</v>
      </c>
    </row>
    <row r="33" spans="1:9" x14ac:dyDescent="0.25">
      <c r="A33" s="438"/>
      <c r="B33" s="30" t="s">
        <v>73</v>
      </c>
      <c r="C33" s="103">
        <v>1885</v>
      </c>
      <c r="D33" s="149">
        <v>1741</v>
      </c>
      <c r="E33" s="151">
        <f t="shared" si="0"/>
        <v>3626</v>
      </c>
      <c r="F33" s="149">
        <v>18</v>
      </c>
      <c r="G33" s="149">
        <v>13</v>
      </c>
      <c r="H33" s="149">
        <f t="shared" si="1"/>
        <v>31</v>
      </c>
      <c r="I33" s="148">
        <f t="shared" si="2"/>
        <v>3657</v>
      </c>
    </row>
    <row r="34" spans="1:9" x14ac:dyDescent="0.25">
      <c r="A34" s="438"/>
      <c r="B34" s="30" t="s">
        <v>74</v>
      </c>
      <c r="C34" s="103">
        <v>1908</v>
      </c>
      <c r="D34" s="149">
        <v>2036</v>
      </c>
      <c r="E34" s="151">
        <f t="shared" si="0"/>
        <v>3944</v>
      </c>
      <c r="F34" s="149">
        <v>3</v>
      </c>
      <c r="G34" s="149">
        <v>2</v>
      </c>
      <c r="H34" s="149">
        <f t="shared" si="1"/>
        <v>5</v>
      </c>
      <c r="I34" s="148">
        <f t="shared" si="2"/>
        <v>3949</v>
      </c>
    </row>
    <row r="35" spans="1:9" x14ac:dyDescent="0.25">
      <c r="A35" s="438"/>
      <c r="B35" s="30" t="s">
        <v>75</v>
      </c>
      <c r="C35" s="103">
        <v>1373</v>
      </c>
      <c r="D35" s="149">
        <v>1387</v>
      </c>
      <c r="E35" s="151">
        <f t="shared" si="0"/>
        <v>2760</v>
      </c>
      <c r="F35" s="149">
        <v>16</v>
      </c>
      <c r="G35" s="149">
        <v>13</v>
      </c>
      <c r="H35" s="149">
        <f t="shared" si="1"/>
        <v>29</v>
      </c>
      <c r="I35" s="148">
        <f t="shared" si="2"/>
        <v>2789</v>
      </c>
    </row>
    <row r="36" spans="1:9" x14ac:dyDescent="0.25">
      <c r="A36" s="438"/>
      <c r="B36" s="30" t="s">
        <v>76</v>
      </c>
      <c r="C36" s="103">
        <v>510</v>
      </c>
      <c r="D36" s="149">
        <v>499</v>
      </c>
      <c r="E36" s="151">
        <f t="shared" si="0"/>
        <v>1009</v>
      </c>
      <c r="F36" s="149">
        <v>4</v>
      </c>
      <c r="G36" s="149">
        <v>3</v>
      </c>
      <c r="H36" s="149">
        <f t="shared" si="1"/>
        <v>7</v>
      </c>
      <c r="I36" s="148">
        <f t="shared" si="2"/>
        <v>1016</v>
      </c>
    </row>
    <row r="37" spans="1:9" x14ac:dyDescent="0.25">
      <c r="A37" s="438"/>
      <c r="B37" s="30" t="s">
        <v>77</v>
      </c>
      <c r="C37" s="103">
        <v>93</v>
      </c>
      <c r="D37" s="149">
        <v>97</v>
      </c>
      <c r="E37" s="151">
        <f t="shared" si="0"/>
        <v>190</v>
      </c>
      <c r="F37" s="149"/>
      <c r="G37" s="149">
        <v>2</v>
      </c>
      <c r="H37" s="149">
        <f t="shared" si="1"/>
        <v>2</v>
      </c>
      <c r="I37" s="148">
        <f t="shared" si="2"/>
        <v>192</v>
      </c>
    </row>
    <row r="38" spans="1:9" x14ac:dyDescent="0.25">
      <c r="A38" s="438"/>
      <c r="B38" s="30" t="s">
        <v>78</v>
      </c>
      <c r="C38" s="103">
        <v>1990</v>
      </c>
      <c r="D38" s="149">
        <v>2113</v>
      </c>
      <c r="E38" s="151">
        <f t="shared" si="0"/>
        <v>4103</v>
      </c>
      <c r="F38" s="149">
        <v>6</v>
      </c>
      <c r="G38" s="149">
        <v>7</v>
      </c>
      <c r="H38" s="149">
        <f t="shared" si="1"/>
        <v>13</v>
      </c>
      <c r="I38" s="148">
        <f t="shared" si="2"/>
        <v>4116</v>
      </c>
    </row>
    <row r="39" spans="1:9" x14ac:dyDescent="0.25">
      <c r="A39" s="438"/>
      <c r="B39" s="30" t="s">
        <v>79</v>
      </c>
      <c r="C39" s="103">
        <v>2757</v>
      </c>
      <c r="D39" s="149">
        <v>2836</v>
      </c>
      <c r="E39" s="151">
        <f t="shared" si="0"/>
        <v>5593</v>
      </c>
      <c r="F39" s="149">
        <v>14</v>
      </c>
      <c r="G39" s="149">
        <v>5</v>
      </c>
      <c r="H39" s="149">
        <f t="shared" si="1"/>
        <v>19</v>
      </c>
      <c r="I39" s="148">
        <f t="shared" si="2"/>
        <v>5612</v>
      </c>
    </row>
    <row r="40" spans="1:9" x14ac:dyDescent="0.25">
      <c r="A40" s="438"/>
      <c r="B40" s="30" t="s">
        <v>80</v>
      </c>
      <c r="C40" s="103">
        <v>300</v>
      </c>
      <c r="D40" s="149">
        <v>262</v>
      </c>
      <c r="E40" s="151">
        <f t="shared" si="0"/>
        <v>562</v>
      </c>
      <c r="F40" s="149">
        <v>1</v>
      </c>
      <c r="G40" s="149">
        <v>2</v>
      </c>
      <c r="H40" s="149">
        <f t="shared" si="1"/>
        <v>3</v>
      </c>
      <c r="I40" s="148">
        <f t="shared" si="2"/>
        <v>565</v>
      </c>
    </row>
    <row r="41" spans="1:9" x14ac:dyDescent="0.25">
      <c r="A41" s="438" t="s">
        <v>128</v>
      </c>
      <c r="B41" s="30" t="s">
        <v>81</v>
      </c>
      <c r="C41" s="103">
        <v>3168</v>
      </c>
      <c r="D41" s="149">
        <v>3458</v>
      </c>
      <c r="E41" s="151">
        <f t="shared" si="0"/>
        <v>6626</v>
      </c>
      <c r="F41" s="149">
        <v>17</v>
      </c>
      <c r="G41" s="149">
        <v>14</v>
      </c>
      <c r="H41" s="149">
        <f t="shared" si="1"/>
        <v>31</v>
      </c>
      <c r="I41" s="148">
        <f t="shared" si="2"/>
        <v>6657</v>
      </c>
    </row>
    <row r="42" spans="1:9" x14ac:dyDescent="0.25">
      <c r="A42" s="438"/>
      <c r="B42" s="30" t="s">
        <v>82</v>
      </c>
      <c r="C42" s="103">
        <v>854</v>
      </c>
      <c r="D42" s="149">
        <v>933</v>
      </c>
      <c r="E42" s="151">
        <f t="shared" si="0"/>
        <v>1787</v>
      </c>
      <c r="F42" s="149">
        <v>3</v>
      </c>
      <c r="G42" s="149">
        <v>3</v>
      </c>
      <c r="H42" s="149">
        <f t="shared" si="1"/>
        <v>6</v>
      </c>
      <c r="I42" s="148">
        <f t="shared" si="2"/>
        <v>1793</v>
      </c>
    </row>
    <row r="43" spans="1:9" x14ac:dyDescent="0.25">
      <c r="A43" s="438"/>
      <c r="B43" s="30" t="s">
        <v>83</v>
      </c>
      <c r="C43" s="103">
        <v>1884</v>
      </c>
      <c r="D43" s="149">
        <v>1954</v>
      </c>
      <c r="E43" s="151">
        <f t="shared" si="0"/>
        <v>3838</v>
      </c>
      <c r="F43" s="149">
        <v>15</v>
      </c>
      <c r="G43" s="149">
        <v>17</v>
      </c>
      <c r="H43" s="149">
        <f t="shared" si="1"/>
        <v>32</v>
      </c>
      <c r="I43" s="148">
        <f t="shared" si="2"/>
        <v>3870</v>
      </c>
    </row>
    <row r="44" spans="1:9" x14ac:dyDescent="0.25">
      <c r="A44" s="438"/>
      <c r="B44" s="30" t="s">
        <v>84</v>
      </c>
      <c r="C44" s="103">
        <v>1898</v>
      </c>
      <c r="D44" s="149">
        <v>2045</v>
      </c>
      <c r="E44" s="151">
        <f t="shared" si="0"/>
        <v>3943</v>
      </c>
      <c r="F44" s="149">
        <v>11</v>
      </c>
      <c r="G44" s="149">
        <v>6</v>
      </c>
      <c r="H44" s="149">
        <f t="shared" si="1"/>
        <v>17</v>
      </c>
      <c r="I44" s="148">
        <f t="shared" si="2"/>
        <v>3960</v>
      </c>
    </row>
    <row r="45" spans="1:9" x14ac:dyDescent="0.25">
      <c r="A45" s="438"/>
      <c r="B45" s="30" t="s">
        <v>85</v>
      </c>
      <c r="C45" s="103">
        <v>1035</v>
      </c>
      <c r="D45" s="149">
        <v>1048</v>
      </c>
      <c r="E45" s="151">
        <f t="shared" si="0"/>
        <v>2083</v>
      </c>
      <c r="F45" s="149">
        <v>3</v>
      </c>
      <c r="G45" s="149">
        <v>1</v>
      </c>
      <c r="H45" s="149">
        <f t="shared" si="1"/>
        <v>4</v>
      </c>
      <c r="I45" s="148">
        <f t="shared" si="2"/>
        <v>2087</v>
      </c>
    </row>
    <row r="46" spans="1:9" x14ac:dyDescent="0.25">
      <c r="A46" s="438"/>
      <c r="B46" s="30" t="s">
        <v>86</v>
      </c>
      <c r="C46" s="103">
        <v>982</v>
      </c>
      <c r="D46" s="149">
        <v>1073</v>
      </c>
      <c r="E46" s="151">
        <f t="shared" si="0"/>
        <v>2055</v>
      </c>
      <c r="F46" s="149">
        <v>4</v>
      </c>
      <c r="G46" s="149">
        <v>7</v>
      </c>
      <c r="H46" s="149">
        <f t="shared" si="1"/>
        <v>11</v>
      </c>
      <c r="I46" s="148">
        <f t="shared" si="2"/>
        <v>2066</v>
      </c>
    </row>
    <row r="47" spans="1:9" x14ac:dyDescent="0.25">
      <c r="A47" s="438"/>
      <c r="B47" s="30" t="s">
        <v>87</v>
      </c>
      <c r="C47" s="103">
        <v>251</v>
      </c>
      <c r="D47" s="149">
        <v>237</v>
      </c>
      <c r="E47" s="151">
        <f t="shared" si="0"/>
        <v>488</v>
      </c>
      <c r="F47" s="149"/>
      <c r="G47" s="149"/>
      <c r="H47" s="149">
        <f t="shared" si="1"/>
        <v>0</v>
      </c>
      <c r="I47" s="148">
        <f t="shared" si="2"/>
        <v>488</v>
      </c>
    </row>
    <row r="48" spans="1:9" x14ac:dyDescent="0.25">
      <c r="A48" s="438" t="s">
        <v>129</v>
      </c>
      <c r="B48" s="30" t="s">
        <v>88</v>
      </c>
      <c r="C48" s="103">
        <v>2695</v>
      </c>
      <c r="D48" s="149">
        <v>2668</v>
      </c>
      <c r="E48" s="151">
        <f t="shared" si="0"/>
        <v>5363</v>
      </c>
      <c r="F48" s="149">
        <v>10</v>
      </c>
      <c r="G48" s="149">
        <v>4</v>
      </c>
      <c r="H48" s="149">
        <f t="shared" si="1"/>
        <v>14</v>
      </c>
      <c r="I48" s="148">
        <f t="shared" si="2"/>
        <v>5377</v>
      </c>
    </row>
    <row r="49" spans="1:9" x14ac:dyDescent="0.25">
      <c r="A49" s="438"/>
      <c r="B49" s="30" t="s">
        <v>89</v>
      </c>
      <c r="C49" s="103">
        <v>4346</v>
      </c>
      <c r="D49" s="149">
        <v>4134</v>
      </c>
      <c r="E49" s="151">
        <f t="shared" si="0"/>
        <v>8480</v>
      </c>
      <c r="F49" s="149">
        <v>20</v>
      </c>
      <c r="G49" s="149">
        <v>19</v>
      </c>
      <c r="H49" s="149">
        <f t="shared" si="1"/>
        <v>39</v>
      </c>
      <c r="I49" s="148">
        <f t="shared" si="2"/>
        <v>8519</v>
      </c>
    </row>
    <row r="50" spans="1:9" x14ac:dyDescent="0.25">
      <c r="A50" s="438"/>
      <c r="B50" s="30" t="s">
        <v>90</v>
      </c>
      <c r="C50" s="103">
        <v>2283</v>
      </c>
      <c r="D50" s="149">
        <v>2301</v>
      </c>
      <c r="E50" s="151">
        <f t="shared" si="0"/>
        <v>4584</v>
      </c>
      <c r="F50" s="149">
        <v>12</v>
      </c>
      <c r="G50" s="149">
        <v>21</v>
      </c>
      <c r="H50" s="149">
        <f t="shared" si="1"/>
        <v>33</v>
      </c>
      <c r="I50" s="148">
        <f t="shared" si="2"/>
        <v>4617</v>
      </c>
    </row>
    <row r="51" spans="1:9" x14ac:dyDescent="0.25">
      <c r="A51" s="438"/>
      <c r="B51" s="30" t="s">
        <v>91</v>
      </c>
      <c r="C51" s="103">
        <v>1453</v>
      </c>
      <c r="D51" s="149">
        <v>1474</v>
      </c>
      <c r="E51" s="151">
        <f t="shared" si="0"/>
        <v>2927</v>
      </c>
      <c r="F51" s="149">
        <v>19</v>
      </c>
      <c r="G51" s="149">
        <v>8</v>
      </c>
      <c r="H51" s="149">
        <f t="shared" si="1"/>
        <v>27</v>
      </c>
      <c r="I51" s="148">
        <f t="shared" si="2"/>
        <v>2954</v>
      </c>
    </row>
    <row r="52" spans="1:9" x14ac:dyDescent="0.25">
      <c r="A52" s="438"/>
      <c r="B52" s="30" t="s">
        <v>92</v>
      </c>
      <c r="C52" s="103">
        <v>5171</v>
      </c>
      <c r="D52" s="149">
        <v>4991</v>
      </c>
      <c r="E52" s="151">
        <f t="shared" si="0"/>
        <v>10162</v>
      </c>
      <c r="F52" s="149">
        <v>14</v>
      </c>
      <c r="G52" s="149">
        <v>12</v>
      </c>
      <c r="H52" s="149">
        <f t="shared" si="1"/>
        <v>26</v>
      </c>
      <c r="I52" s="148">
        <f t="shared" si="2"/>
        <v>10188</v>
      </c>
    </row>
    <row r="53" spans="1:9" x14ac:dyDescent="0.25">
      <c r="A53" s="438"/>
      <c r="B53" s="30" t="s">
        <v>93</v>
      </c>
      <c r="C53" s="103">
        <v>5260</v>
      </c>
      <c r="D53" s="149">
        <v>5540</v>
      </c>
      <c r="E53" s="151">
        <f t="shared" si="0"/>
        <v>10800</v>
      </c>
      <c r="F53" s="149">
        <v>26</v>
      </c>
      <c r="G53" s="149">
        <v>18</v>
      </c>
      <c r="H53" s="149">
        <f t="shared" si="1"/>
        <v>44</v>
      </c>
      <c r="I53" s="148">
        <f t="shared" si="2"/>
        <v>10844</v>
      </c>
    </row>
    <row r="54" spans="1:9" x14ac:dyDescent="0.25">
      <c r="A54" s="438"/>
      <c r="B54" s="30" t="s">
        <v>94</v>
      </c>
      <c r="C54" s="103">
        <v>1873</v>
      </c>
      <c r="D54" s="149">
        <v>2009</v>
      </c>
      <c r="E54" s="151">
        <f t="shared" si="0"/>
        <v>3882</v>
      </c>
      <c r="F54" s="149">
        <v>19</v>
      </c>
      <c r="G54" s="149">
        <v>13</v>
      </c>
      <c r="H54" s="149">
        <f t="shared" si="1"/>
        <v>32</v>
      </c>
      <c r="I54" s="148">
        <f t="shared" si="2"/>
        <v>3914</v>
      </c>
    </row>
    <row r="55" spans="1:9" x14ac:dyDescent="0.25">
      <c r="A55" s="438"/>
      <c r="B55" s="30" t="s">
        <v>95</v>
      </c>
      <c r="C55" s="103">
        <v>4320</v>
      </c>
      <c r="D55" s="149">
        <v>4623</v>
      </c>
      <c r="E55" s="151">
        <f t="shared" si="0"/>
        <v>8943</v>
      </c>
      <c r="F55" s="149">
        <v>27</v>
      </c>
      <c r="G55" s="149">
        <v>17</v>
      </c>
      <c r="H55" s="149">
        <f t="shared" si="1"/>
        <v>44</v>
      </c>
      <c r="I55" s="148">
        <f t="shared" si="2"/>
        <v>8987</v>
      </c>
    </row>
    <row r="56" spans="1:9" x14ac:dyDescent="0.25">
      <c r="A56" s="438"/>
      <c r="B56" s="30" t="s">
        <v>96</v>
      </c>
      <c r="C56" s="103">
        <v>1301</v>
      </c>
      <c r="D56" s="149">
        <v>1276</v>
      </c>
      <c r="E56" s="151">
        <f t="shared" si="0"/>
        <v>2577</v>
      </c>
      <c r="F56" s="149">
        <v>12</v>
      </c>
      <c r="G56" s="149">
        <v>5</v>
      </c>
      <c r="H56" s="149">
        <f t="shared" si="1"/>
        <v>17</v>
      </c>
      <c r="I56" s="148">
        <f t="shared" si="2"/>
        <v>2594</v>
      </c>
    </row>
    <row r="57" spans="1:9" x14ac:dyDescent="0.25">
      <c r="A57" s="438"/>
      <c r="B57" s="30" t="s">
        <v>97</v>
      </c>
      <c r="C57" s="103">
        <v>2231</v>
      </c>
      <c r="D57" s="149">
        <v>2378</v>
      </c>
      <c r="E57" s="151">
        <f t="shared" si="0"/>
        <v>4609</v>
      </c>
      <c r="F57" s="149">
        <v>21</v>
      </c>
      <c r="G57" s="149">
        <v>13</v>
      </c>
      <c r="H57" s="149">
        <f t="shared" si="1"/>
        <v>34</v>
      </c>
      <c r="I57" s="148">
        <f t="shared" si="2"/>
        <v>4643</v>
      </c>
    </row>
    <row r="58" spans="1:9" x14ac:dyDescent="0.25">
      <c r="A58" s="438" t="s">
        <v>130</v>
      </c>
      <c r="B58" s="30" t="s">
        <v>98</v>
      </c>
      <c r="C58" s="103">
        <v>8344</v>
      </c>
      <c r="D58" s="149">
        <v>7962</v>
      </c>
      <c r="E58" s="151">
        <f t="shared" si="0"/>
        <v>16306</v>
      </c>
      <c r="F58" s="149">
        <v>30</v>
      </c>
      <c r="G58" s="149">
        <v>14</v>
      </c>
      <c r="H58" s="149">
        <f t="shared" si="1"/>
        <v>44</v>
      </c>
      <c r="I58" s="148">
        <f t="shared" si="2"/>
        <v>16350</v>
      </c>
    </row>
    <row r="59" spans="1:9" x14ac:dyDescent="0.25">
      <c r="A59" s="438"/>
      <c r="B59" s="30" t="s">
        <v>99</v>
      </c>
      <c r="C59" s="103">
        <v>5319</v>
      </c>
      <c r="D59" s="149">
        <v>5103</v>
      </c>
      <c r="E59" s="151">
        <f t="shared" si="0"/>
        <v>10422</v>
      </c>
      <c r="F59" s="149">
        <v>11</v>
      </c>
      <c r="G59" s="149">
        <v>9</v>
      </c>
      <c r="H59" s="149">
        <f t="shared" si="1"/>
        <v>20</v>
      </c>
      <c r="I59" s="148">
        <f t="shared" si="2"/>
        <v>10442</v>
      </c>
    </row>
    <row r="60" spans="1:9" x14ac:dyDescent="0.25">
      <c r="A60" s="438"/>
      <c r="B60" s="30" t="s">
        <v>100</v>
      </c>
      <c r="C60" s="103">
        <v>3131</v>
      </c>
      <c r="D60" s="149">
        <v>3171</v>
      </c>
      <c r="E60" s="151">
        <f t="shared" si="0"/>
        <v>6302</v>
      </c>
      <c r="F60" s="149">
        <v>12</v>
      </c>
      <c r="G60" s="149">
        <v>5</v>
      </c>
      <c r="H60" s="149">
        <f t="shared" si="1"/>
        <v>17</v>
      </c>
      <c r="I60" s="148">
        <f t="shared" si="2"/>
        <v>6319</v>
      </c>
    </row>
    <row r="61" spans="1:9" x14ac:dyDescent="0.25">
      <c r="A61" s="438"/>
      <c r="B61" s="30" t="s">
        <v>101</v>
      </c>
      <c r="C61" s="103">
        <v>2622</v>
      </c>
      <c r="D61" s="149">
        <v>2706</v>
      </c>
      <c r="E61" s="151">
        <f t="shared" si="0"/>
        <v>5328</v>
      </c>
      <c r="F61" s="149">
        <v>12</v>
      </c>
      <c r="G61" s="149">
        <v>11</v>
      </c>
      <c r="H61" s="149">
        <f t="shared" si="1"/>
        <v>23</v>
      </c>
      <c r="I61" s="148">
        <f t="shared" si="2"/>
        <v>5351</v>
      </c>
    </row>
    <row r="62" spans="1:9" x14ac:dyDescent="0.25">
      <c r="A62" s="438"/>
      <c r="B62" s="30" t="s">
        <v>102</v>
      </c>
      <c r="C62" s="103">
        <v>3831</v>
      </c>
      <c r="D62" s="149">
        <v>4018</v>
      </c>
      <c r="E62" s="151">
        <f t="shared" si="0"/>
        <v>7849</v>
      </c>
      <c r="F62" s="149">
        <v>8</v>
      </c>
      <c r="G62" s="149">
        <v>9</v>
      </c>
      <c r="H62" s="149">
        <f t="shared" si="1"/>
        <v>17</v>
      </c>
      <c r="I62" s="148">
        <f t="shared" si="2"/>
        <v>7866</v>
      </c>
    </row>
    <row r="63" spans="1:9" x14ac:dyDescent="0.25">
      <c r="A63" s="438" t="s">
        <v>131</v>
      </c>
      <c r="B63" s="30" t="s">
        <v>103</v>
      </c>
      <c r="C63" s="103">
        <v>6557</v>
      </c>
      <c r="D63" s="149">
        <v>6818</v>
      </c>
      <c r="E63" s="151">
        <f t="shared" si="0"/>
        <v>13375</v>
      </c>
      <c r="F63" s="149">
        <v>25</v>
      </c>
      <c r="G63" s="149">
        <v>17</v>
      </c>
      <c r="H63" s="149">
        <f t="shared" si="1"/>
        <v>42</v>
      </c>
      <c r="I63" s="148">
        <f t="shared" si="2"/>
        <v>13417</v>
      </c>
    </row>
    <row r="64" spans="1:9" x14ac:dyDescent="0.25">
      <c r="A64" s="438"/>
      <c r="B64" s="30" t="s">
        <v>104</v>
      </c>
      <c r="C64" s="103">
        <v>3778</v>
      </c>
      <c r="D64" s="149">
        <v>3909</v>
      </c>
      <c r="E64" s="151">
        <f t="shared" si="0"/>
        <v>7687</v>
      </c>
      <c r="F64" s="149">
        <v>17</v>
      </c>
      <c r="G64" s="149">
        <v>16</v>
      </c>
      <c r="H64" s="149">
        <f t="shared" si="1"/>
        <v>33</v>
      </c>
      <c r="I64" s="148">
        <f t="shared" si="2"/>
        <v>7720</v>
      </c>
    </row>
    <row r="65" spans="1:9" x14ac:dyDescent="0.25">
      <c r="A65" s="438"/>
      <c r="B65" s="30" t="s">
        <v>105</v>
      </c>
      <c r="C65" s="103">
        <v>651</v>
      </c>
      <c r="D65" s="149">
        <v>666</v>
      </c>
      <c r="E65" s="151">
        <f t="shared" si="0"/>
        <v>1317</v>
      </c>
      <c r="F65" s="149">
        <v>4</v>
      </c>
      <c r="G65" s="149">
        <v>1</v>
      </c>
      <c r="H65" s="149">
        <f t="shared" si="1"/>
        <v>5</v>
      </c>
      <c r="I65" s="148">
        <f t="shared" si="2"/>
        <v>1322</v>
      </c>
    </row>
    <row r="66" spans="1:9" x14ac:dyDescent="0.25">
      <c r="A66" s="439" t="s">
        <v>133</v>
      </c>
      <c r="B66" s="30" t="s">
        <v>106</v>
      </c>
      <c r="C66" s="103">
        <v>2258</v>
      </c>
      <c r="D66" s="149">
        <v>2324</v>
      </c>
      <c r="E66" s="151">
        <f t="shared" si="0"/>
        <v>4582</v>
      </c>
      <c r="F66" s="149">
        <v>8</v>
      </c>
      <c r="G66" s="149">
        <v>5</v>
      </c>
      <c r="H66" s="149">
        <f t="shared" si="1"/>
        <v>13</v>
      </c>
      <c r="I66" s="148">
        <f t="shared" si="2"/>
        <v>4595</v>
      </c>
    </row>
    <row r="67" spans="1:9" x14ac:dyDescent="0.25">
      <c r="A67" s="439"/>
      <c r="B67" s="30" t="s">
        <v>107</v>
      </c>
      <c r="C67" s="103">
        <v>2038</v>
      </c>
      <c r="D67" s="149">
        <v>1920</v>
      </c>
      <c r="E67" s="151">
        <f t="shared" si="0"/>
        <v>3958</v>
      </c>
      <c r="F67" s="149">
        <v>8</v>
      </c>
      <c r="G67" s="149">
        <v>2</v>
      </c>
      <c r="H67" s="149">
        <f t="shared" si="1"/>
        <v>10</v>
      </c>
      <c r="I67" s="148">
        <f t="shared" si="2"/>
        <v>3968</v>
      </c>
    </row>
    <row r="68" spans="1:9" x14ac:dyDescent="0.25">
      <c r="A68" s="439"/>
      <c r="B68" s="30" t="s">
        <v>108</v>
      </c>
      <c r="C68" s="103">
        <v>979</v>
      </c>
      <c r="D68" s="149">
        <v>987</v>
      </c>
      <c r="E68" s="151">
        <f t="shared" si="0"/>
        <v>1966</v>
      </c>
      <c r="F68" s="149">
        <v>6</v>
      </c>
      <c r="G68" s="149"/>
      <c r="H68" s="149">
        <f t="shared" si="1"/>
        <v>6</v>
      </c>
      <c r="I68" s="148">
        <f t="shared" si="2"/>
        <v>1972</v>
      </c>
    </row>
    <row r="69" spans="1:9" x14ac:dyDescent="0.25">
      <c r="A69" s="439"/>
      <c r="B69" s="30" t="s">
        <v>109</v>
      </c>
      <c r="C69" s="103">
        <v>1709</v>
      </c>
      <c r="D69" s="149">
        <v>1784</v>
      </c>
      <c r="E69" s="151">
        <f t="shared" si="0"/>
        <v>3493</v>
      </c>
      <c r="F69" s="149">
        <v>6</v>
      </c>
      <c r="G69" s="149">
        <v>5</v>
      </c>
      <c r="H69" s="149">
        <f t="shared" si="1"/>
        <v>11</v>
      </c>
      <c r="I69" s="148">
        <f t="shared" si="2"/>
        <v>3504</v>
      </c>
    </row>
    <row r="70" spans="1:9" x14ac:dyDescent="0.25">
      <c r="A70" s="439"/>
      <c r="B70" s="30" t="s">
        <v>110</v>
      </c>
      <c r="C70" s="103">
        <v>890</v>
      </c>
      <c r="D70" s="149">
        <v>909</v>
      </c>
      <c r="E70" s="151">
        <f t="shared" si="0"/>
        <v>1799</v>
      </c>
      <c r="F70" s="149">
        <v>6</v>
      </c>
      <c r="G70" s="149"/>
      <c r="H70" s="149">
        <f t="shared" si="1"/>
        <v>6</v>
      </c>
      <c r="I70" s="148">
        <f t="shared" si="2"/>
        <v>1805</v>
      </c>
    </row>
    <row r="71" spans="1:9" x14ac:dyDescent="0.25">
      <c r="A71" s="439"/>
      <c r="B71" s="30" t="s">
        <v>111</v>
      </c>
      <c r="C71" s="103">
        <v>1195</v>
      </c>
      <c r="D71" s="149">
        <v>1153</v>
      </c>
      <c r="E71" s="151">
        <f t="shared" si="0"/>
        <v>2348</v>
      </c>
      <c r="F71" s="149">
        <v>8</v>
      </c>
      <c r="G71" s="149">
        <v>5</v>
      </c>
      <c r="H71" s="149">
        <f t="shared" si="1"/>
        <v>13</v>
      </c>
      <c r="I71" s="148">
        <f t="shared" si="2"/>
        <v>2361</v>
      </c>
    </row>
    <row r="72" spans="1:9" x14ac:dyDescent="0.25">
      <c r="A72" s="439"/>
      <c r="B72" s="30" t="s">
        <v>112</v>
      </c>
      <c r="C72" s="103">
        <v>1158</v>
      </c>
      <c r="D72" s="149">
        <v>1212</v>
      </c>
      <c r="E72" s="151">
        <f t="shared" si="0"/>
        <v>2370</v>
      </c>
      <c r="F72" s="149">
        <v>10</v>
      </c>
      <c r="G72" s="149">
        <v>9</v>
      </c>
      <c r="H72" s="149">
        <f t="shared" si="1"/>
        <v>19</v>
      </c>
      <c r="I72" s="148">
        <f t="shared" si="2"/>
        <v>2389</v>
      </c>
    </row>
    <row r="73" spans="1:9" x14ac:dyDescent="0.25">
      <c r="A73" s="439"/>
      <c r="B73" s="30" t="s">
        <v>113</v>
      </c>
      <c r="C73" s="103">
        <v>1410</v>
      </c>
      <c r="D73" s="149">
        <v>1470</v>
      </c>
      <c r="E73" s="151">
        <f t="shared" si="0"/>
        <v>2880</v>
      </c>
      <c r="F73" s="149">
        <v>14</v>
      </c>
      <c r="G73" s="149">
        <v>7</v>
      </c>
      <c r="H73" s="149">
        <f t="shared" si="1"/>
        <v>21</v>
      </c>
      <c r="I73" s="148">
        <f t="shared" si="2"/>
        <v>2901</v>
      </c>
    </row>
    <row r="74" spans="1:9" x14ac:dyDescent="0.25">
      <c r="A74" s="439"/>
      <c r="B74" s="30" t="s">
        <v>114</v>
      </c>
      <c r="C74" s="103">
        <v>1001</v>
      </c>
      <c r="D74" s="149">
        <v>1100</v>
      </c>
      <c r="E74" s="151">
        <f t="shared" si="0"/>
        <v>2101</v>
      </c>
      <c r="F74" s="149">
        <v>7</v>
      </c>
      <c r="G74" s="149">
        <v>5</v>
      </c>
      <c r="H74" s="149">
        <f t="shared" si="1"/>
        <v>12</v>
      </c>
      <c r="I74" s="148">
        <f t="shared" si="2"/>
        <v>2113</v>
      </c>
    </row>
    <row r="75" spans="1:9" x14ac:dyDescent="0.25">
      <c r="A75" s="438" t="s">
        <v>132</v>
      </c>
      <c r="B75" s="30" t="s">
        <v>115</v>
      </c>
      <c r="C75" s="103">
        <v>3617</v>
      </c>
      <c r="D75" s="149">
        <v>3996</v>
      </c>
      <c r="E75" s="151">
        <f t="shared" si="0"/>
        <v>7613</v>
      </c>
      <c r="F75" s="149">
        <v>21</v>
      </c>
      <c r="G75" s="149">
        <v>14</v>
      </c>
      <c r="H75" s="149">
        <f t="shared" si="1"/>
        <v>35</v>
      </c>
      <c r="I75" s="148">
        <f t="shared" si="2"/>
        <v>7648</v>
      </c>
    </row>
    <row r="76" spans="1:9" x14ac:dyDescent="0.25">
      <c r="A76" s="438"/>
      <c r="B76" s="30" t="s">
        <v>116</v>
      </c>
      <c r="C76" s="103">
        <v>1414</v>
      </c>
      <c r="D76" s="149">
        <v>1396</v>
      </c>
      <c r="E76" s="151">
        <f t="shared" si="0"/>
        <v>2810</v>
      </c>
      <c r="F76" s="149">
        <v>6</v>
      </c>
      <c r="G76" s="149">
        <v>4</v>
      </c>
      <c r="H76" s="149">
        <f t="shared" si="1"/>
        <v>10</v>
      </c>
      <c r="I76" s="148">
        <f t="shared" si="2"/>
        <v>2820</v>
      </c>
    </row>
    <row r="77" spans="1:9" x14ac:dyDescent="0.25">
      <c r="A77" s="438"/>
      <c r="B77" s="30" t="s">
        <v>117</v>
      </c>
      <c r="C77" s="103">
        <v>1202</v>
      </c>
      <c r="D77" s="149">
        <v>1191</v>
      </c>
      <c r="E77" s="151">
        <f t="shared" ref="E77:E80" si="3">SUM(C77:D77)</f>
        <v>2393</v>
      </c>
      <c r="F77" s="149">
        <v>2</v>
      </c>
      <c r="G77" s="149">
        <v>1</v>
      </c>
      <c r="H77" s="149">
        <f t="shared" ref="H77:H80" si="4">SUM(F77:G77)</f>
        <v>3</v>
      </c>
      <c r="I77" s="148">
        <f t="shared" ref="I77:I80" si="5">E77+H77</f>
        <v>2396</v>
      </c>
    </row>
    <row r="78" spans="1:9" x14ac:dyDescent="0.25">
      <c r="A78" s="438"/>
      <c r="B78" s="30" t="s">
        <v>118</v>
      </c>
      <c r="C78" s="103">
        <v>1531</v>
      </c>
      <c r="D78" s="149">
        <v>1727</v>
      </c>
      <c r="E78" s="151">
        <f t="shared" si="3"/>
        <v>3258</v>
      </c>
      <c r="F78" s="149">
        <v>5</v>
      </c>
      <c r="G78" s="149">
        <v>5</v>
      </c>
      <c r="H78" s="149">
        <f t="shared" si="4"/>
        <v>10</v>
      </c>
      <c r="I78" s="148">
        <f t="shared" si="5"/>
        <v>3268</v>
      </c>
    </row>
    <row r="79" spans="1:9" x14ac:dyDescent="0.25">
      <c r="A79" s="438"/>
      <c r="B79" s="30" t="s">
        <v>119</v>
      </c>
      <c r="C79" s="103">
        <v>2395</v>
      </c>
      <c r="D79" s="149">
        <v>2576</v>
      </c>
      <c r="E79" s="151">
        <f t="shared" si="3"/>
        <v>4971</v>
      </c>
      <c r="F79" s="149">
        <v>9</v>
      </c>
      <c r="G79" s="149">
        <v>6</v>
      </c>
      <c r="H79" s="149">
        <f t="shared" si="4"/>
        <v>15</v>
      </c>
      <c r="I79" s="148">
        <f t="shared" si="5"/>
        <v>4986</v>
      </c>
    </row>
    <row r="80" spans="1:9" x14ac:dyDescent="0.25">
      <c r="A80" s="438"/>
      <c r="B80" s="30" t="s">
        <v>120</v>
      </c>
      <c r="C80" s="103">
        <v>479</v>
      </c>
      <c r="D80" s="149">
        <v>378</v>
      </c>
      <c r="E80" s="151">
        <f t="shared" si="3"/>
        <v>857</v>
      </c>
      <c r="F80" s="149">
        <v>1</v>
      </c>
      <c r="G80" s="149">
        <v>2</v>
      </c>
      <c r="H80" s="149">
        <f t="shared" si="4"/>
        <v>3</v>
      </c>
      <c r="I80" s="115">
        <f t="shared" si="5"/>
        <v>860</v>
      </c>
    </row>
    <row r="81" spans="2:96" x14ac:dyDescent="0.25">
      <c r="B81" s="40" t="s">
        <v>121</v>
      </c>
      <c r="C81" s="110">
        <f>SUM(C12:C80)</f>
        <v>179869</v>
      </c>
      <c r="D81" s="124">
        <f>SUM(D12:D80)</f>
        <v>184135</v>
      </c>
      <c r="E81" s="142">
        <f>SUM(E12:E80)</f>
        <v>364004</v>
      </c>
      <c r="F81" s="124">
        <f t="shared" ref="F81:G81" si="6">SUM(F12:F80)</f>
        <v>1092</v>
      </c>
      <c r="G81" s="124">
        <f t="shared" si="6"/>
        <v>862</v>
      </c>
      <c r="H81" s="142">
        <f>SUM(H12:H80)</f>
        <v>1954</v>
      </c>
      <c r="I81" s="155">
        <f>SUM(I12:I80)</f>
        <v>365958</v>
      </c>
    </row>
    <row r="83" spans="2:96" x14ac:dyDescent="0.25"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</row>
    <row r="84" spans="2:96" x14ac:dyDescent="0.25">
      <c r="D84" s="35"/>
      <c r="E84" s="146"/>
      <c r="F84" s="35"/>
      <c r="G84" s="35"/>
      <c r="H84" s="146"/>
      <c r="J84" s="35"/>
      <c r="K84" s="35"/>
      <c r="L84" s="35"/>
      <c r="M84" s="35"/>
      <c r="N84" s="35"/>
      <c r="O84" s="35"/>
      <c r="P84" s="35"/>
      <c r="Q84" s="35"/>
      <c r="R84" s="35"/>
      <c r="S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</row>
    <row r="85" spans="2:96" x14ac:dyDescent="0.25">
      <c r="C85" s="35"/>
      <c r="D85" s="35"/>
      <c r="E85" s="146"/>
      <c r="F85" s="35"/>
      <c r="G85" s="35"/>
      <c r="H85" s="146"/>
      <c r="J85" s="35"/>
      <c r="K85" s="35"/>
      <c r="L85" s="35"/>
      <c r="M85" s="35"/>
      <c r="N85" s="35"/>
      <c r="O85" s="35"/>
      <c r="P85" s="35"/>
      <c r="Q85" s="35"/>
      <c r="R85" s="35"/>
      <c r="S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</row>
    <row r="86" spans="2:96" x14ac:dyDescent="0.25">
      <c r="B86" s="123"/>
      <c r="C86" s="55"/>
      <c r="D86" s="55"/>
      <c r="E86" s="147"/>
      <c r="F86" s="35"/>
      <c r="G86" s="35"/>
      <c r="H86" s="147"/>
      <c r="J86" s="35"/>
      <c r="K86" s="35"/>
      <c r="L86" s="35"/>
      <c r="M86" s="35"/>
      <c r="N86" s="55"/>
      <c r="O86" s="55"/>
      <c r="P86" s="35"/>
      <c r="Q86" s="35"/>
      <c r="R86" s="35"/>
      <c r="S86" s="35"/>
      <c r="AC86" s="35"/>
      <c r="AD86" s="35"/>
      <c r="AE86" s="35"/>
      <c r="AF86" s="35"/>
      <c r="AG86" s="35"/>
      <c r="AH86" s="35"/>
      <c r="AI86" s="35"/>
      <c r="AJ86" s="55"/>
      <c r="AK86" s="5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</row>
    <row r="87" spans="2:96" x14ac:dyDescent="0.25">
      <c r="B87" s="123"/>
      <c r="C87" s="55"/>
      <c r="D87" s="55"/>
      <c r="E87" s="147"/>
      <c r="F87" s="35"/>
      <c r="G87" s="35"/>
      <c r="H87" s="147"/>
      <c r="J87" s="35"/>
      <c r="K87" s="35"/>
      <c r="L87" s="35"/>
      <c r="M87" s="35"/>
      <c r="N87" s="55"/>
      <c r="O87" s="55"/>
      <c r="P87" s="35"/>
      <c r="Q87" s="35"/>
      <c r="R87" s="35"/>
      <c r="S87" s="35"/>
      <c r="AC87" s="35"/>
      <c r="AD87" s="35"/>
      <c r="AE87" s="35"/>
      <c r="AF87" s="35"/>
      <c r="AG87" s="35"/>
      <c r="AH87" s="35"/>
      <c r="AI87" s="35"/>
      <c r="AJ87" s="55"/>
      <c r="AK87" s="5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</row>
    <row r="88" spans="2:96" x14ac:dyDescent="0.25">
      <c r="B88" s="123"/>
      <c r="C88" s="55"/>
      <c r="D88" s="55"/>
      <c r="E88" s="147"/>
      <c r="F88" s="35"/>
      <c r="G88" s="35"/>
      <c r="H88" s="147"/>
      <c r="J88" s="35"/>
      <c r="K88" s="35"/>
      <c r="L88" s="35"/>
      <c r="M88" s="35"/>
      <c r="N88" s="35"/>
      <c r="O88" s="35"/>
      <c r="P88" s="35"/>
      <c r="Q88" s="35"/>
      <c r="R88" s="35"/>
      <c r="S88" s="35"/>
      <c r="AC88" s="35"/>
      <c r="AD88" s="35"/>
      <c r="AE88" s="35"/>
      <c r="AF88" s="35"/>
      <c r="AG88" s="35"/>
      <c r="AH88" s="35"/>
      <c r="AI88" s="35"/>
      <c r="AJ88" s="5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</row>
    <row r="89" spans="2:96" x14ac:dyDescent="0.25">
      <c r="B89" s="123"/>
      <c r="C89" s="55"/>
      <c r="D89" s="55"/>
      <c r="E89" s="147"/>
      <c r="F89" s="35"/>
      <c r="G89" s="35"/>
      <c r="H89" s="147"/>
      <c r="J89" s="35"/>
      <c r="K89" s="35"/>
      <c r="L89" s="55"/>
      <c r="M89" s="35"/>
      <c r="N89" s="35"/>
      <c r="O89" s="35"/>
      <c r="P89" s="35"/>
      <c r="Q89" s="35"/>
      <c r="R89" s="35"/>
      <c r="S89" s="35"/>
      <c r="AC89" s="35"/>
      <c r="AD89" s="35"/>
      <c r="AE89" s="35"/>
      <c r="AF89" s="35"/>
      <c r="AG89" s="35"/>
      <c r="AH89" s="35"/>
      <c r="AI89" s="35"/>
      <c r="AJ89" s="55"/>
      <c r="AK89" s="5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</row>
    <row r="90" spans="2:96" x14ac:dyDescent="0.25">
      <c r="B90" s="123"/>
      <c r="C90" s="55"/>
      <c r="D90" s="55"/>
      <c r="E90" s="147"/>
      <c r="F90" s="35"/>
      <c r="G90" s="35"/>
      <c r="H90" s="147"/>
      <c r="J90" s="35"/>
      <c r="K90" s="35"/>
      <c r="L90" s="55"/>
      <c r="M90" s="35"/>
      <c r="N90" s="35"/>
      <c r="O90" s="35"/>
      <c r="P90" s="35"/>
      <c r="Q90" s="35"/>
      <c r="R90" s="35"/>
      <c r="S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</row>
    <row r="91" spans="2:96" x14ac:dyDescent="0.25">
      <c r="B91" s="123"/>
      <c r="C91" s="55"/>
      <c r="D91" s="55"/>
      <c r="E91" s="147"/>
      <c r="F91" s="35"/>
      <c r="G91" s="35"/>
      <c r="H91" s="147"/>
      <c r="J91" s="35"/>
      <c r="K91" s="35"/>
      <c r="L91" s="35"/>
      <c r="M91" s="35"/>
      <c r="N91" s="35"/>
      <c r="O91" s="35"/>
      <c r="P91" s="35"/>
      <c r="Q91" s="35"/>
      <c r="R91" s="35"/>
      <c r="S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</row>
    <row r="92" spans="2:96" x14ac:dyDescent="0.25">
      <c r="B92" s="123"/>
      <c r="C92" s="55"/>
      <c r="D92" s="55"/>
      <c r="E92" s="147"/>
      <c r="F92" s="35"/>
      <c r="G92" s="35"/>
      <c r="H92" s="147"/>
      <c r="J92" s="35"/>
      <c r="K92" s="35"/>
      <c r="L92" s="35"/>
      <c r="M92" s="35"/>
      <c r="N92" s="35"/>
      <c r="O92" s="35"/>
      <c r="P92" s="35"/>
      <c r="Q92" s="35"/>
      <c r="R92" s="35"/>
      <c r="S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</row>
    <row r="93" spans="2:96" x14ac:dyDescent="0.25">
      <c r="B93" s="123"/>
      <c r="C93" s="55"/>
      <c r="D93" s="55"/>
      <c r="E93" s="147"/>
      <c r="F93" s="35"/>
      <c r="G93" s="35"/>
      <c r="H93" s="147"/>
      <c r="J93" s="35"/>
      <c r="K93" s="35"/>
      <c r="L93" s="35"/>
      <c r="M93" s="35"/>
      <c r="N93" s="35"/>
      <c r="O93" s="35"/>
      <c r="P93" s="35"/>
      <c r="Q93" s="35"/>
      <c r="R93" s="35"/>
      <c r="S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</row>
    <row r="94" spans="2:96" x14ac:dyDescent="0.25">
      <c r="B94" s="123"/>
      <c r="C94" s="55"/>
      <c r="D94" s="55"/>
      <c r="E94" s="147"/>
      <c r="F94" s="35"/>
      <c r="G94" s="35"/>
      <c r="H94" s="147"/>
      <c r="J94" s="35"/>
      <c r="K94" s="35"/>
      <c r="L94" s="35"/>
      <c r="M94" s="35"/>
      <c r="N94" s="35"/>
      <c r="O94" s="35"/>
      <c r="P94" s="35"/>
      <c r="Q94" s="35"/>
      <c r="R94" s="35"/>
      <c r="S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</row>
    <row r="95" spans="2:96" x14ac:dyDescent="0.25">
      <c r="B95" s="123"/>
      <c r="C95" s="55"/>
      <c r="D95" s="55"/>
      <c r="E95" s="147"/>
      <c r="F95" s="35"/>
      <c r="G95" s="35"/>
      <c r="H95" s="147"/>
      <c r="J95" s="35"/>
      <c r="K95" s="35"/>
      <c r="L95" s="35"/>
      <c r="M95" s="35"/>
      <c r="N95" s="35"/>
      <c r="O95" s="35"/>
      <c r="P95" s="35"/>
      <c r="Q95" s="35"/>
      <c r="R95" s="35"/>
      <c r="S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</row>
    <row r="96" spans="2:96" x14ac:dyDescent="0.25">
      <c r="B96" s="123"/>
      <c r="C96" s="55"/>
      <c r="D96" s="55"/>
      <c r="E96" s="147"/>
      <c r="F96" s="35"/>
      <c r="G96" s="35"/>
      <c r="H96" s="147"/>
      <c r="J96" s="35"/>
      <c r="K96" s="35"/>
      <c r="L96" s="35"/>
      <c r="M96" s="35"/>
      <c r="N96" s="35"/>
      <c r="O96" s="35"/>
      <c r="P96" s="35"/>
      <c r="Q96" s="35"/>
      <c r="R96" s="35"/>
      <c r="S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</row>
    <row r="97" spans="2:96" x14ac:dyDescent="0.25">
      <c r="B97" s="123"/>
      <c r="C97" s="55"/>
      <c r="D97" s="55"/>
      <c r="E97" s="147"/>
      <c r="F97" s="35"/>
      <c r="G97" s="35"/>
      <c r="H97" s="147"/>
      <c r="J97" s="35"/>
      <c r="K97" s="35"/>
      <c r="L97" s="35"/>
      <c r="M97" s="35"/>
      <c r="N97" s="35"/>
      <c r="O97" s="35"/>
      <c r="P97" s="35"/>
      <c r="Q97" s="35"/>
      <c r="R97" s="35"/>
      <c r="S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</row>
    <row r="98" spans="2:96" x14ac:dyDescent="0.25">
      <c r="B98" s="123"/>
      <c r="C98" s="35"/>
      <c r="D98" s="35"/>
      <c r="E98" s="146"/>
      <c r="F98" s="35"/>
      <c r="G98" s="35"/>
      <c r="H98" s="146"/>
      <c r="J98" s="35"/>
      <c r="K98" s="35"/>
      <c r="L98" s="35"/>
      <c r="M98" s="35"/>
      <c r="N98" s="35"/>
      <c r="O98" s="35"/>
      <c r="P98" s="35"/>
      <c r="Q98" s="35"/>
      <c r="R98" s="35"/>
      <c r="S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</row>
    <row r="99" spans="2:96" x14ac:dyDescent="0.25">
      <c r="B99" s="123"/>
      <c r="C99" s="55"/>
      <c r="D99" s="55"/>
      <c r="E99" s="147"/>
      <c r="F99" s="35"/>
      <c r="G99" s="35"/>
      <c r="H99" s="147"/>
      <c r="J99" s="35"/>
      <c r="K99" s="35"/>
      <c r="L99" s="35"/>
      <c r="M99" s="35"/>
      <c r="N99" s="35"/>
      <c r="O99" s="35"/>
      <c r="P99" s="35"/>
      <c r="Q99" s="35"/>
      <c r="R99" s="35"/>
      <c r="S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2:96" x14ac:dyDescent="0.25">
      <c r="B100" s="123"/>
      <c r="C100" s="55"/>
      <c r="D100" s="55"/>
      <c r="E100" s="147"/>
      <c r="F100" s="35"/>
      <c r="G100" s="35"/>
      <c r="H100" s="147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2:96" x14ac:dyDescent="0.25">
      <c r="B101" s="123"/>
      <c r="C101" s="55"/>
      <c r="D101" s="55"/>
      <c r="E101" s="147"/>
      <c r="F101" s="35"/>
      <c r="G101" s="35"/>
      <c r="H101" s="147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2:96" x14ac:dyDescent="0.25">
      <c r="B102" s="123"/>
      <c r="C102" s="55"/>
      <c r="D102" s="55"/>
      <c r="E102" s="147"/>
      <c r="F102" s="35"/>
      <c r="G102" s="35"/>
      <c r="H102" s="147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2:96" x14ac:dyDescent="0.25">
      <c r="B103" s="123"/>
      <c r="C103" s="55"/>
      <c r="D103" s="55"/>
      <c r="E103" s="147"/>
      <c r="F103" s="35"/>
      <c r="G103" s="35"/>
      <c r="H103" s="147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2:96" x14ac:dyDescent="0.25">
      <c r="B104" s="123"/>
      <c r="C104" s="55"/>
      <c r="D104" s="55"/>
      <c r="E104" s="147"/>
      <c r="F104" s="35"/>
      <c r="G104" s="35"/>
      <c r="H104" s="147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2:96" x14ac:dyDescent="0.25">
      <c r="B105" s="123"/>
      <c r="C105" s="55"/>
      <c r="D105" s="55"/>
      <c r="E105" s="147"/>
      <c r="F105" s="35"/>
      <c r="G105" s="35"/>
      <c r="H105" s="14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2:96" x14ac:dyDescent="0.25">
      <c r="B106" s="123"/>
      <c r="C106" s="55"/>
      <c r="D106" s="55"/>
      <c r="E106" s="147"/>
      <c r="F106" s="35"/>
      <c r="G106" s="35"/>
      <c r="H106" s="147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2:96" x14ac:dyDescent="0.25">
      <c r="B107" s="123"/>
      <c r="C107" s="55"/>
      <c r="D107" s="55"/>
      <c r="E107" s="147"/>
      <c r="F107" s="35"/>
      <c r="G107" s="35"/>
      <c r="H107" s="147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2:96" x14ac:dyDescent="0.25">
      <c r="B108" s="123"/>
      <c r="C108" s="55"/>
      <c r="D108" s="55"/>
      <c r="E108" s="147"/>
      <c r="F108" s="35"/>
      <c r="G108" s="35"/>
      <c r="H108" s="147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2:96" x14ac:dyDescent="0.25">
      <c r="B109" s="123"/>
      <c r="C109" s="55"/>
      <c r="D109" s="55"/>
      <c r="E109" s="147"/>
      <c r="F109" s="35"/>
      <c r="G109" s="35"/>
      <c r="H109" s="147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2:96" x14ac:dyDescent="0.25">
      <c r="B110" s="123"/>
      <c r="C110" s="35"/>
      <c r="D110" s="35"/>
      <c r="E110" s="146"/>
      <c r="F110" s="35"/>
      <c r="G110" s="35"/>
      <c r="H110" s="146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2:96" x14ac:dyDescent="0.25">
      <c r="B111" s="123"/>
      <c r="C111" s="35"/>
      <c r="D111" s="35"/>
      <c r="E111" s="146"/>
      <c r="F111" s="35"/>
      <c r="G111" s="35"/>
      <c r="H111" s="146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2:96" x14ac:dyDescent="0.25">
      <c r="B112" s="123"/>
      <c r="C112" s="55"/>
      <c r="D112" s="55"/>
      <c r="E112" s="147"/>
      <c r="F112" s="35"/>
      <c r="G112" s="35"/>
      <c r="H112" s="147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2:96" x14ac:dyDescent="0.25">
      <c r="B113" s="123"/>
      <c r="C113" s="55"/>
      <c r="D113" s="55"/>
      <c r="E113" s="147"/>
      <c r="F113" s="35"/>
      <c r="G113" s="35"/>
      <c r="H113" s="147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2:96" x14ac:dyDescent="0.25">
      <c r="B114" s="123"/>
      <c r="C114" s="35"/>
      <c r="D114" s="35"/>
      <c r="E114" s="146"/>
      <c r="F114" s="35"/>
      <c r="G114" s="35"/>
      <c r="H114" s="146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2:96" x14ac:dyDescent="0.25">
      <c r="B115" s="123"/>
      <c r="C115" s="55"/>
      <c r="D115" s="55"/>
      <c r="E115" s="147"/>
      <c r="F115" s="35"/>
      <c r="G115" s="35"/>
      <c r="H115" s="147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2:96" x14ac:dyDescent="0.25">
      <c r="B116" s="123"/>
      <c r="C116" s="35"/>
      <c r="D116" s="35"/>
      <c r="E116" s="146"/>
      <c r="F116" s="35"/>
      <c r="G116" s="35"/>
      <c r="H116" s="146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2:96" x14ac:dyDescent="0.25">
      <c r="B117" s="123"/>
      <c r="C117" s="55"/>
      <c r="D117" s="55"/>
      <c r="E117" s="147"/>
      <c r="F117" s="35"/>
      <c r="G117" s="35"/>
      <c r="H117" s="147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2:96" x14ac:dyDescent="0.25">
      <c r="B118" s="123"/>
      <c r="C118" s="55"/>
      <c r="D118" s="55"/>
      <c r="E118" s="147"/>
      <c r="F118" s="35"/>
      <c r="G118" s="35"/>
      <c r="H118" s="147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2:96" x14ac:dyDescent="0.25">
      <c r="B119" s="123"/>
      <c r="C119" s="55"/>
      <c r="D119" s="55"/>
      <c r="E119" s="147"/>
      <c r="F119" s="35"/>
      <c r="G119" s="35"/>
      <c r="H119" s="147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2:96" x14ac:dyDescent="0.25">
      <c r="B120" s="123"/>
      <c r="C120" s="55"/>
      <c r="D120" s="55"/>
      <c r="E120" s="147"/>
      <c r="F120" s="35"/>
      <c r="G120" s="35"/>
      <c r="H120" s="147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2:96" x14ac:dyDescent="0.25">
      <c r="B121" s="123"/>
      <c r="C121" s="35"/>
      <c r="D121" s="35"/>
      <c r="E121" s="146"/>
      <c r="F121" s="35"/>
      <c r="G121" s="35"/>
      <c r="H121" s="146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2:96" x14ac:dyDescent="0.25">
      <c r="B122" s="123"/>
      <c r="C122" s="55"/>
      <c r="D122" s="55"/>
      <c r="E122" s="147"/>
      <c r="F122" s="35"/>
      <c r="G122" s="35"/>
      <c r="H122" s="147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2:96" x14ac:dyDescent="0.25">
      <c r="B123" s="123"/>
      <c r="C123" s="55"/>
      <c r="D123" s="55"/>
      <c r="E123" s="147"/>
      <c r="F123" s="35"/>
      <c r="G123" s="35"/>
      <c r="H123" s="147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2:96" x14ac:dyDescent="0.25">
      <c r="B124" s="123"/>
      <c r="C124" s="55"/>
      <c r="D124" s="55"/>
      <c r="E124" s="147"/>
      <c r="F124" s="35"/>
      <c r="G124" s="35"/>
      <c r="H124" s="147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2:96" x14ac:dyDescent="0.25">
      <c r="B125" s="123"/>
      <c r="C125" s="55"/>
      <c r="D125" s="55"/>
      <c r="E125" s="147"/>
      <c r="F125" s="35"/>
      <c r="G125" s="35"/>
      <c r="H125" s="14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2:96" x14ac:dyDescent="0.25">
      <c r="B126" s="123"/>
      <c r="C126" s="55"/>
      <c r="D126" s="55"/>
      <c r="E126" s="147"/>
      <c r="F126" s="35"/>
      <c r="G126" s="35"/>
      <c r="H126" s="147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2:96" x14ac:dyDescent="0.25">
      <c r="B127" s="123"/>
      <c r="C127" s="55"/>
      <c r="D127" s="55"/>
      <c r="E127" s="147"/>
      <c r="F127" s="35"/>
      <c r="G127" s="35"/>
      <c r="H127" s="147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2:96" x14ac:dyDescent="0.25">
      <c r="B128" s="123"/>
      <c r="C128" s="55"/>
      <c r="D128" s="55"/>
      <c r="E128" s="147"/>
      <c r="F128" s="35"/>
      <c r="G128" s="35"/>
      <c r="H128" s="147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2:96" x14ac:dyDescent="0.25">
      <c r="B129" s="123"/>
      <c r="C129" s="55"/>
      <c r="D129" s="55"/>
      <c r="E129" s="147"/>
      <c r="F129" s="35"/>
      <c r="G129" s="35"/>
      <c r="H129" s="147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2:96" x14ac:dyDescent="0.25">
      <c r="B130" s="123"/>
      <c r="C130" s="55"/>
      <c r="D130" s="55"/>
      <c r="E130" s="147"/>
      <c r="F130" s="35"/>
      <c r="G130" s="35"/>
      <c r="H130" s="147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5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2:96" x14ac:dyDescent="0.25">
      <c r="B131" s="123"/>
      <c r="C131" s="55"/>
      <c r="D131" s="55"/>
      <c r="E131" s="147"/>
      <c r="F131" s="35"/>
      <c r="G131" s="35"/>
      <c r="H131" s="147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AC131" s="35"/>
      <c r="AD131" s="35"/>
      <c r="AE131" s="35"/>
      <c r="AF131" s="35"/>
      <c r="AG131" s="35"/>
      <c r="AH131" s="35"/>
      <c r="AI131" s="35"/>
      <c r="AJ131" s="5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2:96" x14ac:dyDescent="0.25">
      <c r="B132" s="123"/>
      <c r="C132" s="55"/>
      <c r="D132" s="55"/>
      <c r="E132" s="147"/>
      <c r="F132" s="35"/>
      <c r="G132" s="35"/>
      <c r="H132" s="147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2:96" x14ac:dyDescent="0.25">
      <c r="B133" s="123"/>
      <c r="C133" s="55"/>
      <c r="D133" s="55"/>
      <c r="E133" s="147"/>
      <c r="F133" s="35"/>
      <c r="G133" s="35"/>
      <c r="H133" s="147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2:96" x14ac:dyDescent="0.25">
      <c r="B134" s="123"/>
      <c r="C134" s="55"/>
      <c r="D134" s="55"/>
      <c r="E134" s="147"/>
      <c r="F134" s="35"/>
      <c r="G134" s="35"/>
      <c r="H134" s="147"/>
      <c r="J134" s="35"/>
      <c r="K134" s="35"/>
      <c r="L134" s="55"/>
      <c r="M134" s="35"/>
      <c r="N134" s="35"/>
      <c r="O134" s="35"/>
      <c r="P134" s="35"/>
      <c r="Q134" s="35"/>
      <c r="R134" s="35"/>
      <c r="S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2:96" x14ac:dyDescent="0.25">
      <c r="B135" s="123"/>
      <c r="C135" s="55"/>
      <c r="D135" s="55"/>
      <c r="E135" s="147"/>
      <c r="F135" s="35"/>
      <c r="G135" s="35"/>
      <c r="H135" s="147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2:96" x14ac:dyDescent="0.25">
      <c r="B136" s="123"/>
      <c r="C136" s="55"/>
      <c r="D136" s="55"/>
      <c r="E136" s="147"/>
      <c r="F136" s="35"/>
      <c r="G136" s="35"/>
      <c r="H136" s="147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AC136" s="35"/>
      <c r="AD136" s="35"/>
      <c r="AE136" s="35"/>
      <c r="AF136" s="35"/>
      <c r="AG136" s="35"/>
      <c r="AH136" s="35"/>
      <c r="AI136" s="35"/>
      <c r="AJ136" s="55"/>
      <c r="AK136" s="5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2:96" x14ac:dyDescent="0.25">
      <c r="B137" s="123"/>
      <c r="C137" s="55"/>
      <c r="D137" s="55"/>
      <c r="E137" s="147"/>
      <c r="F137" s="35"/>
      <c r="G137" s="35"/>
      <c r="H137" s="147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2:96" x14ac:dyDescent="0.25">
      <c r="B138" s="123"/>
      <c r="C138" s="55"/>
      <c r="D138" s="55"/>
      <c r="E138" s="147"/>
      <c r="F138" s="35"/>
      <c r="G138" s="35"/>
      <c r="H138" s="147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2:96" x14ac:dyDescent="0.25">
      <c r="B139" s="123"/>
      <c r="C139" s="35"/>
      <c r="D139" s="35"/>
      <c r="E139" s="146"/>
      <c r="F139" s="35"/>
      <c r="G139" s="35"/>
      <c r="H139" s="146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2:96" x14ac:dyDescent="0.25">
      <c r="B140" s="123"/>
      <c r="C140" s="55"/>
      <c r="D140" s="55"/>
      <c r="E140" s="147"/>
      <c r="F140" s="35"/>
      <c r="G140" s="35"/>
      <c r="H140" s="147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2:96" x14ac:dyDescent="0.25">
      <c r="B141" s="123"/>
      <c r="C141" s="55"/>
      <c r="D141" s="55"/>
      <c r="E141" s="147"/>
      <c r="F141" s="35"/>
      <c r="G141" s="35"/>
      <c r="H141" s="147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2:96" x14ac:dyDescent="0.25">
      <c r="B142" s="123"/>
      <c r="C142" s="35"/>
      <c r="D142" s="35"/>
      <c r="E142" s="146"/>
      <c r="F142" s="35"/>
      <c r="G142" s="35"/>
      <c r="H142" s="146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2:96" x14ac:dyDescent="0.25">
      <c r="B143" s="123"/>
      <c r="C143" s="55"/>
      <c r="D143" s="55"/>
      <c r="E143" s="147"/>
      <c r="F143" s="35"/>
      <c r="G143" s="35"/>
      <c r="H143" s="147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2:96" x14ac:dyDescent="0.25">
      <c r="B144" s="123"/>
      <c r="C144" s="35"/>
      <c r="D144" s="35"/>
      <c r="E144" s="146"/>
      <c r="F144" s="35"/>
      <c r="G144" s="35"/>
      <c r="H144" s="146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2:96" x14ac:dyDescent="0.25">
      <c r="B145" s="123"/>
      <c r="C145" s="55"/>
      <c r="D145" s="55"/>
      <c r="E145" s="147"/>
      <c r="F145" s="35"/>
      <c r="G145" s="35"/>
      <c r="H145" s="147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2:96" x14ac:dyDescent="0.25">
      <c r="B146" s="123"/>
      <c r="C146" s="55"/>
      <c r="D146" s="55"/>
      <c r="E146" s="147"/>
      <c r="F146" s="35"/>
      <c r="G146" s="35"/>
      <c r="H146" s="147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2:96" x14ac:dyDescent="0.25">
      <c r="B147" s="123"/>
      <c r="C147" s="55"/>
      <c r="D147" s="55"/>
      <c r="E147" s="147"/>
      <c r="F147" s="35"/>
      <c r="G147" s="35"/>
      <c r="H147" s="147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2:96" x14ac:dyDescent="0.25">
      <c r="B148" s="123"/>
      <c r="C148" s="55"/>
      <c r="D148" s="55"/>
      <c r="E148" s="147"/>
      <c r="F148" s="35"/>
      <c r="G148" s="35"/>
      <c r="H148" s="147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2:96" x14ac:dyDescent="0.25">
      <c r="B149" s="123"/>
      <c r="C149" s="55"/>
      <c r="D149" s="55"/>
      <c r="E149" s="147"/>
      <c r="F149" s="35"/>
      <c r="G149" s="35"/>
      <c r="H149" s="147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2:96" x14ac:dyDescent="0.25">
      <c r="B150" s="123"/>
      <c r="C150" s="55"/>
      <c r="D150" s="55"/>
      <c r="E150" s="147"/>
      <c r="F150" s="35"/>
      <c r="G150" s="35"/>
      <c r="H150" s="147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2:96" x14ac:dyDescent="0.25">
      <c r="B151" s="123"/>
      <c r="C151" s="55"/>
      <c r="D151" s="55"/>
      <c r="E151" s="147"/>
      <c r="F151" s="35"/>
      <c r="G151" s="35"/>
      <c r="H151" s="147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2:96" x14ac:dyDescent="0.25">
      <c r="B152" s="123"/>
      <c r="C152" s="55"/>
      <c r="D152" s="55"/>
      <c r="E152" s="147"/>
      <c r="F152" s="35"/>
      <c r="G152" s="35"/>
      <c r="H152" s="147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2:96" x14ac:dyDescent="0.25">
      <c r="B153" s="123"/>
      <c r="C153" s="55"/>
      <c r="D153" s="55"/>
      <c r="E153" s="147"/>
      <c r="F153" s="35"/>
      <c r="G153" s="35"/>
      <c r="H153" s="147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2:96" x14ac:dyDescent="0.25">
      <c r="B154" s="123"/>
      <c r="C154" s="35"/>
      <c r="D154" s="35"/>
      <c r="E154" s="146"/>
      <c r="F154" s="35"/>
      <c r="G154" s="35"/>
      <c r="H154" s="146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</row>
    <row r="155" spans="2:96" x14ac:dyDescent="0.25">
      <c r="B155" s="123"/>
      <c r="C155" s="35"/>
      <c r="D155" s="35"/>
      <c r="E155" s="146"/>
      <c r="F155" s="35"/>
      <c r="G155" s="35"/>
      <c r="H155" s="146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</row>
    <row r="156" spans="2:96" x14ac:dyDescent="0.25">
      <c r="B156" s="123"/>
      <c r="C156" s="55"/>
      <c r="D156" s="55"/>
      <c r="E156" s="147"/>
      <c r="F156" s="35"/>
      <c r="G156" s="35"/>
      <c r="H156" s="147"/>
      <c r="J156" s="35"/>
      <c r="K156" s="35"/>
      <c r="L156" s="35"/>
      <c r="M156" s="35"/>
      <c r="N156" s="35"/>
      <c r="O156" s="35"/>
      <c r="P156" s="35"/>
      <c r="Q156" s="35"/>
      <c r="R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</row>
    <row r="157" spans="2:96" x14ac:dyDescent="0.25">
      <c r="C157" s="35"/>
      <c r="D157" s="35"/>
      <c r="E157" s="146"/>
      <c r="F157" s="35"/>
      <c r="G157" s="35"/>
      <c r="H157" s="146"/>
      <c r="J157" s="35"/>
      <c r="K157" s="35"/>
      <c r="L157" s="35"/>
      <c r="M157" s="35"/>
      <c r="N157" s="35"/>
      <c r="O157" s="35"/>
      <c r="P157" s="35"/>
      <c r="Q157" s="35"/>
      <c r="R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</row>
    <row r="158" spans="2:96" x14ac:dyDescent="0.25">
      <c r="C158" s="35"/>
      <c r="D158" s="35"/>
      <c r="E158" s="146"/>
      <c r="F158" s="35"/>
      <c r="G158" s="35"/>
      <c r="H158" s="146"/>
      <c r="J158" s="35"/>
      <c r="K158" s="35"/>
      <c r="L158" s="35"/>
      <c r="M158" s="35"/>
      <c r="N158" s="35"/>
      <c r="O158" s="35"/>
      <c r="P158" s="35"/>
      <c r="Q158" s="35"/>
      <c r="R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</row>
  </sheetData>
  <mergeCells count="21">
    <mergeCell ref="A66:A74"/>
    <mergeCell ref="A75:A80"/>
    <mergeCell ref="A12:A17"/>
    <mergeCell ref="A18:A24"/>
    <mergeCell ref="A25:A31"/>
    <mergeCell ref="A32:A40"/>
    <mergeCell ref="A41:A47"/>
    <mergeCell ref="A48:A57"/>
    <mergeCell ref="H9:H11"/>
    <mergeCell ref="F8:H8"/>
    <mergeCell ref="I8:I11"/>
    <mergeCell ref="A58:A62"/>
    <mergeCell ref="A63:A65"/>
    <mergeCell ref="A8:A11"/>
    <mergeCell ref="B8:B11"/>
    <mergeCell ref="C9:C11"/>
    <mergeCell ref="D9:D11"/>
    <mergeCell ref="F9:F11"/>
    <mergeCell ref="G9:G11"/>
    <mergeCell ref="C8:E8"/>
    <mergeCell ref="E9:E1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25</vt:i4>
      </vt:variant>
    </vt:vector>
  </HeadingPairs>
  <TitlesOfParts>
    <vt:vector size="25" baseType="lpstr">
      <vt:lpstr>Titelblatt</vt:lpstr>
      <vt:lpstr>Inhaltsverzeichnis</vt:lpstr>
      <vt:lpstr>Definitionen</vt:lpstr>
      <vt:lpstr>1. EW_Gesamt</vt:lpstr>
      <vt:lpstr>2. EW_Altersgruppen</vt:lpstr>
      <vt:lpstr>3. EW_Jugend-Altenanteil</vt:lpstr>
      <vt:lpstr>4. EW_Kinder</vt:lpstr>
      <vt:lpstr>5. EW_Einwohnerdichte</vt:lpstr>
      <vt:lpstr>6. EW_Haupt- &amp; Nebenwohnung</vt:lpstr>
      <vt:lpstr>7. EW_Migrationshintergrund</vt:lpstr>
      <vt:lpstr>8. EW_Migration_stärkste Nation</vt:lpstr>
      <vt:lpstr>9. EW_Wohndauer Wtal</vt:lpstr>
      <vt:lpstr>10. EW_Prognose</vt:lpstr>
      <vt:lpstr>11. HH_Personen pro HH</vt:lpstr>
      <vt:lpstr>12. HH_EW nach HH-Typen</vt:lpstr>
      <vt:lpstr>13. HH_HH-Typen</vt:lpstr>
      <vt:lpstr>14. Bewegung_Geburt_Sterbefall</vt:lpstr>
      <vt:lpstr>15. Bewegung_Zuzug_Fortzug</vt:lpstr>
      <vt:lpstr>16. Bewegung_Umzug</vt:lpstr>
      <vt:lpstr>17. Soziales_Arbeitslose</vt:lpstr>
      <vt:lpstr>18. Soziales_SGB II</vt:lpstr>
      <vt:lpstr>19. Soziales_Sozialver.Beschäft</vt:lpstr>
      <vt:lpstr>20. Sonstiges_Leerstand</vt:lpstr>
      <vt:lpstr>21. Sonstiges_Gebäude_Baujahr</vt:lpstr>
      <vt:lpstr>22. Sonstiges_KFZ</vt:lpstr>
    </vt:vector>
  </TitlesOfParts>
  <Company>Stadt Wuppertal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Monschau Karolin</dc:creator>
  <cp:lastModifiedBy>Meier, Lukas</cp:lastModifiedBy>
  <cp:lastPrinted>2020-03-04T11:50:40Z</cp:lastPrinted>
  <dcterms:created xsi:type="dcterms:W3CDTF">2019-10-24T08:52:54Z</dcterms:created>
  <dcterms:modified xsi:type="dcterms:W3CDTF">2023-11-16T11:28:05Z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fficeID">
    <vt:lpwstr>{CF813C8D-D8F5-4D38-9610-BAAF2A8CAC9F}</vt:lpwstr>
  </property>
</Properties>
</file>